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nat\Desktop\לטיפול\מכרז סים סוק\"/>
    </mc:Choice>
  </mc:AlternateContent>
  <xr:revisionPtr revIDLastSave="0" documentId="8_{FD5E2094-8BB6-4528-B426-4D9B053854F0}" xr6:coauthVersionLast="41" xr6:coauthVersionMax="41" xr10:uidLastSave="{00000000-0000-0000-0000-000000000000}"/>
  <workbookProtection workbookPassword="C3CA" lockStructure="1"/>
  <bookViews>
    <workbookView xWindow="-120" yWindow="-120" windowWidth="29040" windowHeight="15840" tabRatio="758" xr2:uid="{00000000-000D-0000-FFFF-FFFF00000000}"/>
  </bookViews>
  <sheets>
    <sheet name="שער" sheetId="7" r:id="rId1"/>
    <sheet name="5.1.1" sheetId="28" r:id="rId2"/>
    <sheet name="5.1.2" sheetId="4" r:id="rId3"/>
    <sheet name="  5.1.3" sheetId="20" r:id="rId4"/>
    <sheet name="5.2.1" sheetId="18" r:id="rId5"/>
    <sheet name="5.2.2.1" sheetId="22" r:id="rId6"/>
    <sheet name="5.2.2.2" sheetId="23" r:id="rId7"/>
    <sheet name="5.2.3" sheetId="19" r:id="rId8"/>
    <sheet name="5.2.4" sheetId="21" r:id="rId9"/>
    <sheet name="5.3.1" sheetId="24" r:id="rId10"/>
    <sheet name="5.3.2" sheetId="25" r:id="rId11"/>
    <sheet name="5.4.1" sheetId="26" r:id="rId12"/>
    <sheet name="5.4.2" sheetId="27" r:id="rId13"/>
  </sheets>
  <definedNames>
    <definedName name="_Toc333763682" localSheetId="4">'5.2.1'!#REF!</definedName>
    <definedName name="_Toc333763683" localSheetId="7">'5.2.3'!#REF!</definedName>
    <definedName name="_Toc333763684" localSheetId="3">'  5.1.3'!#REF!</definedName>
    <definedName name="_Toc333763685" localSheetId="8">'5.2.4'!#REF!</definedName>
    <definedName name="_Toc333763686" localSheetId="5">'5.2.2.1'!#REF!</definedName>
    <definedName name="_Toc504161667" localSheetId="9">'5.3.1'!$A$3</definedName>
    <definedName name="_Toc504161668" localSheetId="9">'5.3.1'!$B$3</definedName>
    <definedName name="_Toc504161669" localSheetId="9">'5.3.1'!$C$3</definedName>
    <definedName name="_Toc504161815" localSheetId="12">'5.4.2'!#REF!</definedName>
    <definedName name="_Toc504161816" localSheetId="12">'5.4.2'!#REF!</definedName>
    <definedName name="_Toc504161818" localSheetId="12">'5.4.2'!#REF!</definedName>
    <definedName name="_Toc504161819" localSheetId="12">'5.4.2'!#REF!</definedName>
    <definedName name="_Toc504161840" localSheetId="12">'5.4.2'!#REF!</definedName>
    <definedName name="_Toc505673886" localSheetId="9">'5.3.1'!$C$4</definedName>
    <definedName name="_Toc505673887" localSheetId="9">'5.3.1'!$D$4</definedName>
    <definedName name="_Toc505673888" localSheetId="9">'5.3.1'!#REF!</definedName>
    <definedName name="_Toc505673946" localSheetId="9">'5.3.1'!$C$8</definedName>
    <definedName name="_Toc505673947" localSheetId="9">'5.3.1'!$D$8</definedName>
    <definedName name="_Toc505674034" localSheetId="12">'5.4.2'!#REF!</definedName>
    <definedName name="_Toc505674036" localSheetId="12">'5.4.2'!#REF!</definedName>
    <definedName name="_Toc505674039" localSheetId="12">'5.4.2'!#REF!</definedName>
    <definedName name="_Toc505674041" localSheetId="12">'5.4.2'!#REF!</definedName>
    <definedName name="_Toc505674044" localSheetId="12">'5.4.2'!#REF!</definedName>
    <definedName name="_Toc505674046" localSheetId="12">'5.4.2'!#REF!</definedName>
    <definedName name="_Toc505674049" localSheetId="12">'5.4.2'!#REF!</definedName>
    <definedName name="_Toc505674051" localSheetId="12">'5.4.2'!#REF!</definedName>
    <definedName name="_Toc505674053" localSheetId="12">'5.4.2'!#REF!</definedName>
    <definedName name="_Toc505674054" localSheetId="12">'5.4.2'!#REF!</definedName>
    <definedName name="_Toc505674055" localSheetId="12">'5.4.2'!#REF!</definedName>
    <definedName name="_xlnm.Print_Area" localSheetId="2">'5.1.2'!$A$1:$N$2</definedName>
    <definedName name="_xlnm.Print_Area" localSheetId="4">'5.2.1'!$A$1:$E$2</definedName>
    <definedName name="_xlnm.Print_Area" localSheetId="0">שער!$B$1:$C$25</definedName>
    <definedName name="_xlnm.Print_Titles" localSheetId="2">'5.1.2'!$1:$2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7" l="1"/>
  <c r="F8" i="27" s="1"/>
  <c r="D4" i="26"/>
  <c r="F4" i="26" s="1"/>
  <c r="E13" i="25"/>
  <c r="E12" i="25"/>
  <c r="E11" i="25"/>
  <c r="E10" i="25"/>
  <c r="E9" i="25"/>
  <c r="E8" i="25"/>
  <c r="E7" i="25"/>
  <c r="E6" i="25"/>
  <c r="E5" i="25"/>
  <c r="E4" i="25"/>
  <c r="E6" i="24"/>
  <c r="E7" i="24"/>
  <c r="E5" i="24"/>
  <c r="E4" i="24"/>
  <c r="F10" i="21"/>
  <c r="F9" i="21"/>
  <c r="F8" i="21"/>
  <c r="F7" i="21"/>
  <c r="F6" i="21"/>
  <c r="F5" i="21"/>
  <c r="F4" i="21"/>
  <c r="F7" i="19"/>
  <c r="F6" i="19"/>
  <c r="F5" i="19"/>
  <c r="F4" i="19"/>
  <c r="F11" i="23"/>
  <c r="F8" i="23"/>
  <c r="D11" i="27"/>
  <c r="F11" i="27" s="1"/>
  <c r="E10" i="23"/>
  <c r="E9" i="23"/>
  <c r="E11" i="23" s="1"/>
  <c r="E7" i="23"/>
  <c r="E6" i="23"/>
  <c r="E5" i="23"/>
  <c r="E4" i="23"/>
  <c r="E7" i="22"/>
  <c r="G7" i="22" s="1"/>
  <c r="D6" i="27" s="1"/>
  <c r="F6" i="27" s="1"/>
  <c r="E7" i="18"/>
  <c r="G7" i="18" s="1"/>
  <c r="D5" i="27" s="1"/>
  <c r="E6" i="18"/>
  <c r="G6" i="18" s="1"/>
  <c r="D4" i="27" s="1"/>
  <c r="F4" i="27" s="1"/>
  <c r="E5" i="20"/>
  <c r="E6" i="20"/>
  <c r="E4" i="20"/>
  <c r="B13" i="7"/>
  <c r="E13" i="4"/>
  <c r="G13" i="4" s="1"/>
  <c r="D7" i="26" s="1"/>
  <c r="F7" i="26" s="1"/>
  <c r="E11" i="4"/>
  <c r="G11" i="4"/>
  <c r="E10" i="4"/>
  <c r="G10" i="4" s="1"/>
  <c r="E9" i="4"/>
  <c r="G9" i="4" s="1"/>
  <c r="E8" i="28"/>
  <c r="F7" i="28"/>
  <c r="F6" i="28"/>
  <c r="F5" i="28"/>
  <c r="F4" i="28"/>
  <c r="B12" i="7"/>
  <c r="B9" i="7"/>
  <c r="E14" i="25" l="1"/>
  <c r="D9" i="26" s="1"/>
  <c r="F9" i="26" s="1"/>
  <c r="F11" i="21"/>
  <c r="D10" i="27" s="1"/>
  <c r="F10" i="27" s="1"/>
  <c r="E7" i="20"/>
  <c r="D6" i="26" s="1"/>
  <c r="F6" i="26" s="1"/>
  <c r="G12" i="4"/>
  <c r="D5" i="26" s="1"/>
  <c r="F5" i="26" s="1"/>
  <c r="E8" i="24"/>
  <c r="E8" i="23"/>
  <c r="D7" i="27" s="1"/>
  <c r="F7" i="27" s="1"/>
  <c r="F5" i="27"/>
  <c r="F14" i="27" s="1"/>
  <c r="D9" i="27"/>
  <c r="F9" i="27" s="1"/>
  <c r="D12" i="27"/>
  <c r="F12" i="27" s="1"/>
  <c r="D8" i="26"/>
  <c r="F8" i="26" s="1"/>
  <c r="D13" i="27"/>
  <c r="F13" i="27" s="1"/>
  <c r="F10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Carmel Pirutin</author>
  </authors>
  <commentList>
    <comment ref="E4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Carmel Pirutin:</t>
        </r>
        <r>
          <rPr>
            <sz val="9"/>
            <color indexed="81"/>
            <rFont val="Tahoma"/>
            <family val="2"/>
          </rPr>
          <t xml:space="preserve">
שער דולר יציג</t>
        </r>
      </text>
    </comment>
  </commentList>
</comments>
</file>

<file path=xl/sharedStrings.xml><?xml version="1.0" encoding="utf-8"?>
<sst xmlns="http://schemas.openxmlformats.org/spreadsheetml/2006/main" count="328" uniqueCount="204">
  <si>
    <t>פריט</t>
  </si>
  <si>
    <t>כמות</t>
  </si>
  <si>
    <t>סה"כ</t>
  </si>
  <si>
    <t>שירות</t>
  </si>
  <si>
    <t>גורם מכפיל</t>
  </si>
  <si>
    <t>הקלק על שם הטבלה בכדי לפתוח את הגליון המתאים</t>
  </si>
  <si>
    <t>הנחיות למילוי טבלאות העלות</t>
  </si>
  <si>
    <t>חזור לעמוד השער</t>
  </si>
  <si>
    <t>טבלאות עלות (פרק 5)</t>
  </si>
  <si>
    <t>יש להשלים הנתונים בתאים הריקים</t>
  </si>
  <si>
    <t xml:space="preserve">שער הדולר להמרה לצורך השוואת ההצעות </t>
  </si>
  <si>
    <t>1. יש להשלים בכל אחת מהטבלאות רק את העמודות שצבען לבן</t>
  </si>
  <si>
    <t>2. בטבלאות בהן ניתן להוסיף שורות יש לוודא שלא חל שיבוש בנוסחאות שבשורה ובסיכומים</t>
  </si>
  <si>
    <t>3. ישנן טבלאות עם ערכים מחושבים בלבד ואין מקום להשלים בהן נתונים</t>
  </si>
  <si>
    <t xml:space="preserve">4. יש לשים לב להוראות המנוסחות בראש כל טבלה </t>
  </si>
  <si>
    <t>5. הסבר מפורט למשמעות כל טבלה ועמודה מצוי בפרק 5 של המפרט</t>
  </si>
  <si>
    <t>6. לאחר השלמת כל הטבלאות יש להדפיס את כולן, לחתום עליהן ולצרפן לפרק 5 של המענה</t>
  </si>
  <si>
    <t>מחב"א</t>
  </si>
  <si>
    <t>אספקת ותחזוקת מערכת SIEM ושירותי CSOC</t>
  </si>
  <si>
    <t>#</t>
  </si>
  <si>
    <t xml:space="preserve">פריט </t>
  </si>
  <si>
    <t>מחיר מחירון ב $ ארה"ב ללא מע"מ</t>
  </si>
  <si>
    <t>שיעור הנחה</t>
  </si>
  <si>
    <r>
      <t>1.</t>
    </r>
    <r>
      <rPr>
        <sz val="7"/>
        <rFont val="Times New Roman"/>
        <family val="1"/>
      </rPr>
      <t xml:space="preserve">     </t>
    </r>
    <r>
      <rPr>
        <sz val="12"/>
        <rFont val="David"/>
        <family val="2"/>
      </rPr>
      <t> </t>
    </r>
  </si>
  <si>
    <r>
      <t>2.</t>
    </r>
    <r>
      <rPr>
        <sz val="7"/>
        <rFont val="Times New Roman"/>
        <family val="1"/>
      </rPr>
      <t xml:space="preserve">     </t>
    </r>
    <r>
      <rPr>
        <sz val="12"/>
        <rFont val="David"/>
        <family val="2"/>
      </rPr>
      <t> </t>
    </r>
  </si>
  <si>
    <r>
      <t>3.</t>
    </r>
    <r>
      <rPr>
        <sz val="7"/>
        <rFont val="Times New Roman"/>
        <family val="1"/>
      </rPr>
      <t xml:space="preserve">     </t>
    </r>
    <r>
      <rPr>
        <sz val="12"/>
        <rFont val="David"/>
        <family val="2"/>
      </rPr>
      <t> </t>
    </r>
  </si>
  <si>
    <r>
      <t>4.</t>
    </r>
    <r>
      <rPr>
        <sz val="7"/>
        <rFont val="Times New Roman"/>
        <family val="1"/>
      </rPr>
      <t xml:space="preserve">     </t>
    </r>
    <r>
      <rPr>
        <sz val="12"/>
        <rFont val="David"/>
        <family val="2"/>
      </rPr>
      <t> </t>
    </r>
  </si>
  <si>
    <r>
      <t>5.</t>
    </r>
    <r>
      <rPr>
        <sz val="7"/>
        <rFont val="Times New Roman"/>
        <family val="1"/>
      </rPr>
      <t xml:space="preserve">     </t>
    </r>
    <r>
      <rPr>
        <sz val="12"/>
        <rFont val="David"/>
        <family val="2"/>
      </rPr>
      <t> </t>
    </r>
  </si>
  <si>
    <r>
      <t xml:space="preserve">שירות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לחודש ברמה של </t>
    </r>
    <r>
      <rPr>
        <sz val="11"/>
        <rFont val="Times New Roman"/>
        <family val="1"/>
      </rPr>
      <t>Read Only</t>
    </r>
    <r>
      <rPr>
        <sz val="12"/>
        <rFont val="David"/>
        <family val="2"/>
      </rPr>
      <t xml:space="preserve"> לאחזור </t>
    </r>
    <r>
      <rPr>
        <sz val="11"/>
        <rFont val="Times New Roman"/>
        <family val="1"/>
      </rPr>
      <t>Data</t>
    </r>
    <r>
      <rPr>
        <sz val="12"/>
        <rFont val="David"/>
        <family val="2"/>
      </rPr>
      <t xml:space="preserve"> היסטורי בלבד ל- </t>
    </r>
    <r>
      <rPr>
        <sz val="11"/>
        <rFont val="Times New Roman"/>
        <family val="1"/>
      </rPr>
      <t>Tenant</t>
    </r>
    <r>
      <rPr>
        <sz val="12"/>
        <rFont val="David"/>
        <family val="2"/>
      </rPr>
      <t xml:space="preserve"> בודד, למימוש לאחר היפרדות</t>
    </r>
  </si>
  <si>
    <r>
      <t xml:space="preserve">סה"כ לשירות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ל- 5 שנים</t>
    </r>
  </si>
  <si>
    <r>
      <t xml:space="preserve">עלות ב- </t>
    </r>
    <r>
      <rPr>
        <sz val="11"/>
        <rFont val="Times New Roman"/>
        <family val="1"/>
      </rPr>
      <t>$</t>
    </r>
    <r>
      <rPr>
        <sz val="12"/>
        <rFont val="David"/>
        <family val="2"/>
      </rPr>
      <t xml:space="preserve"> ארה"ב ללא מע"מ, לאחר הנחה</t>
    </r>
  </si>
  <si>
    <r>
      <t xml:space="preserve">סה"כ עלות לכמות המבוקשת ב- </t>
    </r>
    <r>
      <rPr>
        <sz val="11"/>
        <rFont val="Times New Roman"/>
        <family val="1"/>
      </rPr>
      <t>$</t>
    </r>
    <r>
      <rPr>
        <sz val="12"/>
        <rFont val="David"/>
        <family val="2"/>
      </rPr>
      <t xml:space="preserve"> ארה"ב ללא מע"מ</t>
    </r>
  </si>
  <si>
    <t>תחזוקה שנתית - שיעור תחזוקת יצרן (טיפול בתקלות וקבלת גרסאות) שנתית לפריט ממחיר רכישת הפריט לאחר הנחה.</t>
  </si>
  <si>
    <t>תיחום/תוצר</t>
  </si>
  <si>
    <t>גורם מאשר</t>
  </si>
  <si>
    <t>%</t>
  </si>
  <si>
    <t>מחיר בש"ח ללא מע"מ</t>
  </si>
  <si>
    <t>מוסדות</t>
  </si>
  <si>
    <t>סוג</t>
  </si>
  <si>
    <t>עלות בש"ח ללא מע"מ</t>
  </si>
  <si>
    <t>סה"כ עלות לכמות המבוקשת בש"ח ללא מע"מ</t>
  </si>
  <si>
    <r>
      <t>1.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</si>
  <si>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t>כתיבת 10 תרחישים נוספים מעבר לכמות הכלולה בשוטף</t>
  </si>
  <si>
    <t>שו"ש</t>
  </si>
  <si>
    <r>
      <t>2.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</si>
  <si>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t>בנק של 200 שעות לשירותים שאינם כלולים במסגרת השירות השוטף</t>
  </si>
  <si>
    <r>
      <t>3.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</si>
  <si>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t>יום הדרכה למפעילי מערכת במוסדות</t>
  </si>
  <si>
    <r>
      <t>4.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</si>
  <si>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r>
      <t xml:space="preserve">סה"כ שירות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שנתי להשוואת עלויות</t>
    </r>
  </si>
  <si>
    <t>שוטף</t>
  </si>
  <si>
    <t>חיבור 10 מקורות מידע נוספים למערכת מעבר לכמות הכלולה בשוטף</t>
  </si>
  <si>
    <t>שעת עבודה ארכיטקט מערכת</t>
  </si>
  <si>
    <t>שעת עבודה מיישם מערכת</t>
  </si>
  <si>
    <r>
      <t>5.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</si>
  <si>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r>
      <t>6.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</si>
  <si>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r>
      <t>7.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</si>
  <si>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r>
      <t>8.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</si>
  <si>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t>יש להזין את המחירים בעמודה D בתאים הלבנים</t>
  </si>
  <si>
    <t>מחיר מחירון $ ארה"ב ללא מע"מ</t>
  </si>
  <si>
    <r>
      <t xml:space="preserve">שירות חודשי של </t>
    </r>
    <r>
      <rPr>
        <sz val="11"/>
        <rFont val="Times New Roman"/>
        <family val="1"/>
      </rPr>
      <t>IaaS</t>
    </r>
    <r>
      <rPr>
        <sz val="12"/>
        <rFont val="David"/>
        <family val="2"/>
      </rPr>
      <t xml:space="preserve"> עבור מערכת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בהיקף של 90,000</t>
    </r>
    <r>
      <rPr>
        <sz val="11"/>
        <rFont val="Times New Roman"/>
        <family val="1"/>
      </rPr>
      <t xml:space="preserve"> </t>
    </r>
    <r>
      <rPr>
        <sz val="12"/>
        <rFont val="David"/>
        <family val="2"/>
      </rPr>
      <t xml:space="preserve"> </t>
    </r>
    <r>
      <rPr>
        <sz val="11"/>
        <rFont val="Times New Roman"/>
        <family val="1"/>
      </rPr>
      <t>EPS</t>
    </r>
    <r>
      <rPr>
        <sz val="12"/>
        <rFont val="David"/>
        <family val="2"/>
      </rPr>
      <t xml:space="preserve"> בממוצע  לחודש.</t>
    </r>
  </si>
  <si>
    <t>שרתים פיזיים</t>
  </si>
  <si>
    <t xml:space="preserve">סה"כ </t>
  </si>
  <si>
    <t>נדרש להזין מידע לשדות בתאים הלבנים. כמות השרתים בהתאם לארכיטקטורה של הפתרון על מנת לעמוד בדרישות המערכת. ניתן לפצל את שורה # 4, תשומת לב לתקינות הנוסחאות בתאים המשוכפלים ולתאי הסיכום.</t>
  </si>
  <si>
    <r>
      <t xml:space="preserve">שירות שוטף חודשי עבור מערכת בהיקף של 60,000 </t>
    </r>
    <r>
      <rPr>
        <sz val="11"/>
        <rFont val="Times New Roman"/>
        <family val="1"/>
      </rPr>
      <t>EPS</t>
    </r>
    <r>
      <rPr>
        <sz val="12"/>
        <rFont val="David"/>
        <family val="2"/>
      </rPr>
      <t xml:space="preserve"> לחלון שירות בשעות העבודה</t>
    </r>
  </si>
  <si>
    <r>
      <t xml:space="preserve">שירות שוטף חודשי עבור מערכת בהיקף של 10,000 </t>
    </r>
    <r>
      <rPr>
        <sz val="11"/>
        <rFont val="Times New Roman"/>
        <family val="1"/>
      </rPr>
      <t>EPS</t>
    </r>
    <r>
      <rPr>
        <sz val="12"/>
        <rFont val="David"/>
        <family val="2"/>
      </rPr>
      <t xml:space="preserve"> לחלון שירות מחוץ לשעות העבודה</t>
    </r>
  </si>
  <si>
    <r>
      <t xml:space="preserve">שירות שוטף חודשי עבור מערכת בהיקף של 15,000 </t>
    </r>
    <r>
      <rPr>
        <sz val="11"/>
        <rFont val="Times New Roman"/>
        <family val="1"/>
      </rPr>
      <t>EPS</t>
    </r>
    <r>
      <rPr>
        <sz val="12"/>
        <rFont val="David"/>
        <family val="2"/>
      </rPr>
      <t xml:space="preserve"> לחלון שירות של 7*24</t>
    </r>
  </si>
  <si>
    <r>
      <t xml:space="preserve">שירות שוטף חודשי עבור מערכת בהיקף של 15,000 </t>
    </r>
    <r>
      <rPr>
        <sz val="11"/>
        <rFont val="Times New Roman"/>
        <family val="1"/>
      </rPr>
      <t>EPS</t>
    </r>
    <r>
      <rPr>
        <sz val="12"/>
        <rFont val="David"/>
        <family val="2"/>
      </rPr>
      <t xml:space="preserve"> לחלון שירות של 6*24 </t>
    </r>
  </si>
  <si>
    <r>
      <t xml:space="preserve">סה"כ שירות </t>
    </r>
    <r>
      <rPr>
        <sz val="11"/>
        <rFont val="Times New Roman"/>
        <family val="1"/>
      </rPr>
      <t>CSOC</t>
    </r>
    <r>
      <rPr>
        <sz val="12"/>
        <rFont val="David"/>
        <family val="2"/>
      </rPr>
      <t xml:space="preserve"> שנתי שוטף</t>
    </r>
  </si>
  <si>
    <t xml:space="preserve">נדרש להזין מידע לשדות בתאים הלבנים. </t>
  </si>
  <si>
    <r>
      <t>6.</t>
    </r>
    <r>
      <rPr>
        <sz val="7"/>
        <rFont val="Times New Roman"/>
        <family val="1"/>
      </rPr>
      <t xml:space="preserve">     </t>
    </r>
    <r>
      <rPr>
        <sz val="12"/>
        <rFont val="David"/>
        <family val="2"/>
      </rPr>
      <t> </t>
    </r>
  </si>
  <si>
    <r>
      <t>7.</t>
    </r>
    <r>
      <rPr>
        <sz val="7"/>
        <rFont val="Times New Roman"/>
        <family val="1"/>
      </rPr>
      <t xml:space="preserve">     </t>
    </r>
    <r>
      <rPr>
        <sz val="12"/>
        <rFont val="David"/>
        <family val="2"/>
      </rPr>
      <t> </t>
    </r>
  </si>
  <si>
    <t>סקר אבטחת מידע למערכת קטנה</t>
  </si>
  <si>
    <r>
      <t>8.</t>
    </r>
    <r>
      <rPr>
        <sz val="7"/>
        <rFont val="Times New Roman"/>
        <family val="1"/>
      </rPr>
      <t xml:space="preserve">     </t>
    </r>
    <r>
      <rPr>
        <sz val="12"/>
        <rFont val="David"/>
        <family val="2"/>
      </rPr>
      <t> </t>
    </r>
  </si>
  <si>
    <t>סקר אבטחת מידע למערכת בינונית</t>
  </si>
  <si>
    <r>
      <t>9.</t>
    </r>
    <r>
      <rPr>
        <sz val="7"/>
        <rFont val="Times New Roman"/>
        <family val="1"/>
      </rPr>
      <t xml:space="preserve">     </t>
    </r>
    <r>
      <rPr>
        <sz val="12"/>
        <rFont val="David"/>
        <family val="2"/>
      </rPr>
      <t> </t>
    </r>
  </si>
  <si>
    <t>סקר אבטחת מידע למערכת גדולה</t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</si>
  <si>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David"/>
        <family val="2"/>
      </rPr>
      <t> </t>
    </r>
  </si>
  <si>
    <t xml:space="preserve">סקר סיכוני אבטחת מידע למוסד </t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</si>
  <si>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David"/>
        <family val="2"/>
      </rPr>
      <t> </t>
    </r>
  </si>
  <si>
    <r>
      <t xml:space="preserve">סה"כ שירות </t>
    </r>
    <r>
      <rPr>
        <sz val="11"/>
        <rFont val="Times New Roman"/>
        <family val="1"/>
      </rPr>
      <t>CSOC</t>
    </r>
    <r>
      <rPr>
        <sz val="12"/>
        <rFont val="David"/>
        <family val="2"/>
      </rPr>
      <t xml:space="preserve"> שנתי שושים</t>
    </r>
  </si>
  <si>
    <t>גליון סיכומי אין להזין מידע</t>
  </si>
  <si>
    <t>מרכיב תמורה</t>
  </si>
  <si>
    <t>סעיף</t>
  </si>
  <si>
    <t>עלות</t>
  </si>
  <si>
    <t>סכום כולל בש"ח ללא מע"מ</t>
  </si>
  <si>
    <r>
      <t xml:space="preserve">הקמת מערכת </t>
    </r>
    <r>
      <rPr>
        <sz val="11"/>
        <rFont val="Times New Roman"/>
        <family val="1"/>
      </rPr>
      <t>SIEM</t>
    </r>
  </si>
  <si>
    <r>
      <t xml:space="preserve">אופציה לשירות </t>
    </r>
    <r>
      <rPr>
        <sz val="11"/>
        <rFont val="Times New Roman"/>
        <family val="1"/>
      </rPr>
      <t>Read Only</t>
    </r>
    <r>
      <rPr>
        <sz val="12"/>
        <rFont val="David"/>
        <family val="2"/>
      </rPr>
      <t xml:space="preserve"> לאחר היפרדות משירות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</t>
    </r>
  </si>
  <si>
    <r>
      <t xml:space="preserve">שירות שוטף מערכת </t>
    </r>
    <r>
      <rPr>
        <sz val="11"/>
        <rFont val="Times New Roman"/>
        <family val="1"/>
      </rPr>
      <t>CSOC</t>
    </r>
    <r>
      <rPr>
        <sz val="12"/>
        <rFont val="David"/>
        <family val="2"/>
      </rPr>
      <t xml:space="preserve"> – 5 שנים</t>
    </r>
  </si>
  <si>
    <r>
      <t xml:space="preserve">שכירות רישוי מערכת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למשך של 15 חודשים </t>
    </r>
  </si>
  <si>
    <r>
      <t xml:space="preserve">שירות </t>
    </r>
    <r>
      <rPr>
        <sz val="11"/>
        <rFont val="Times New Roman"/>
        <family val="1"/>
      </rPr>
      <t>IaaS</t>
    </r>
    <r>
      <rPr>
        <sz val="12"/>
        <rFont val="David"/>
        <family val="2"/>
      </rPr>
      <t xml:space="preserve"> – 2 שנים</t>
    </r>
  </si>
  <si>
    <t>רכש תשתית – 3 שנים</t>
  </si>
  <si>
    <t>הפניה לתוכנית עבודה בסעיף 4.2.1</t>
  </si>
  <si>
    <t>שלב 2 - תת שלב "סבב בדיקות קבלה"</t>
  </si>
  <si>
    <t>קישור 20 מקורות מידע עבור כ"א מ- 6 המוסדות הכלולים בפרויקט ההקמה</t>
  </si>
  <si>
    <t>מחב"א ומוסדות</t>
  </si>
  <si>
    <t xml:space="preserve">שלבים 3-5 תת שלב "הוספת מקורות מידע" </t>
  </si>
  <si>
    <t>עמידה במבחני קבלה עבור 6 מוסדות</t>
  </si>
  <si>
    <t>שלבים 3-5 תת שלב "תקופת הרצה"</t>
  </si>
  <si>
    <r>
      <t xml:space="preserve">הקמת מערכת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ברמה רוחבית </t>
    </r>
  </si>
  <si>
    <r>
      <t xml:space="preserve">שלבים 3-5 תת שלב "מבחני קבלה מערכת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>"</t>
    </r>
  </si>
  <si>
    <r>
      <t xml:space="preserve">מערכת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מותאמת ומטוייבת ל- 6 מוסדות כך שמיום העברה לייצור ובמשך חודש רצוף לא התרחשה תקלה משביתה.</t>
    </r>
  </si>
  <si>
    <r>
      <t xml:space="preserve">סה"כ הקמת מערכת </t>
    </r>
    <r>
      <rPr>
        <b/>
        <sz val="11"/>
        <rFont val="Times New Roman"/>
        <family val="1"/>
      </rPr>
      <t>SIEM</t>
    </r>
    <r>
      <rPr>
        <b/>
        <sz val="12"/>
        <rFont val="David"/>
        <family val="2"/>
      </rPr>
      <t xml:space="preserve"> </t>
    </r>
  </si>
  <si>
    <r>
      <rPr>
        <b/>
        <sz val="10"/>
        <rFont val="Arial"/>
        <family val="2"/>
      </rPr>
      <t>יש למלא בטבלה זו את מחיר ההקמה הכולל בתא F8 בלבד</t>
    </r>
    <r>
      <rPr>
        <sz val="10"/>
        <rFont val="Arial"/>
        <family val="2"/>
      </rPr>
      <t>.</t>
    </r>
  </si>
  <si>
    <t>5.1.1 עלות הקמת מערכת SIEM בחלופת SaaS</t>
  </si>
  <si>
    <t>5.1.2 עלות שירות שוטף SIEM בחלופת SaaS</t>
  </si>
  <si>
    <t>שם יצרן מערכת ה- SIEM המוצעת:</t>
  </si>
  <si>
    <t>שם מוצר מערכת ה- SIEM המוצעת:</t>
  </si>
  <si>
    <t>שם ספק שירות ה- SaaS:</t>
  </si>
  <si>
    <t>כתובת אינטרנט של אתר שירות ה- SaaS:</t>
  </si>
  <si>
    <t>כתובת Data Center מרכזי של אתר שירות ה- SaaS:</t>
  </si>
  <si>
    <r>
      <t>יש להזין את פרטי המוצר ופרטי ספק השירות יש להשלים עבור כל פריט  מחיר מחירון  למק"ט (</t>
    </r>
    <r>
      <rPr>
        <b/>
        <sz val="10"/>
        <color indexed="10"/>
        <rFont val="Arial"/>
        <family val="2"/>
      </rPr>
      <t>ב-$</t>
    </r>
    <r>
      <rPr>
        <sz val="10"/>
        <rFont val="Arial"/>
        <family val="2"/>
      </rPr>
      <t xml:space="preserve">), שיעור הנחה, 
</t>
    </r>
    <r>
      <rPr>
        <b/>
        <sz val="10"/>
        <rFont val="Arial"/>
        <family val="2"/>
      </rPr>
      <t>לתשומת לב:</t>
    </r>
    <r>
      <rPr>
        <sz val="10"/>
        <rFont val="Arial"/>
        <family val="2"/>
      </rPr>
      <t xml:space="preserve"> עמודת E ו- G מחושבות באמצעות נוסחה. אין להזין מידע לעמודות אילו ואין לשנות הגדרות בהן.</t>
    </r>
  </si>
  <si>
    <t xml:space="preserve">סוג שירות </t>
  </si>
  <si>
    <r>
      <t xml:space="preserve">עלות </t>
    </r>
    <r>
      <rPr>
        <b/>
        <sz val="11"/>
        <rFont val="Times New Roman"/>
        <family val="1"/>
      </rPr>
      <t>$</t>
    </r>
    <r>
      <rPr>
        <b/>
        <sz val="11"/>
        <rFont val="David"/>
        <family val="2"/>
      </rPr>
      <t xml:space="preserve"> ארה"ב ללא מע"מ, לאחר הנחה</t>
    </r>
  </si>
  <si>
    <t>חודשי שירות ל- 5 שנים</t>
  </si>
  <si>
    <r>
      <t xml:space="preserve">סה"כ עלות לכמות מבוקשת ב </t>
    </r>
    <r>
      <rPr>
        <b/>
        <sz val="11"/>
        <rFont val="Times New Roman"/>
        <family val="1"/>
      </rPr>
      <t>$</t>
    </r>
    <r>
      <rPr>
        <b/>
        <sz val="11"/>
        <rFont val="David"/>
        <family val="2"/>
      </rPr>
      <t xml:space="preserve"> ארה"ב ללא מע"מ</t>
    </r>
  </si>
  <si>
    <r>
      <t xml:space="preserve">שירות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לחודש למערכת בהיקף 50,000 </t>
    </r>
    <r>
      <rPr>
        <sz val="11"/>
        <rFont val="Times New Roman"/>
        <family val="1"/>
      </rPr>
      <t>EPS</t>
    </r>
    <r>
      <rPr>
        <sz val="12"/>
        <rFont val="David"/>
        <family val="2"/>
      </rPr>
      <t xml:space="preserve"> בממוצע לחודש, עד 60 מקורות מידע שונים</t>
    </r>
  </si>
  <si>
    <r>
      <t xml:space="preserve">שירות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לחודש למערכת בהיקף 90,000 </t>
    </r>
    <r>
      <rPr>
        <sz val="11"/>
        <rFont val="Times New Roman"/>
        <family val="1"/>
      </rPr>
      <t>EPS</t>
    </r>
    <r>
      <rPr>
        <sz val="12"/>
        <rFont val="David"/>
        <family val="2"/>
      </rPr>
      <t xml:space="preserve"> בממוצע לחודש, עד 80 מקורות מידע שונים</t>
    </r>
  </si>
  <si>
    <r>
      <t xml:space="preserve">שירות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לחודש למערכת בהיקף 150,000 </t>
    </r>
    <r>
      <rPr>
        <sz val="11"/>
        <rFont val="Times New Roman"/>
        <family val="1"/>
      </rPr>
      <t>EPS</t>
    </r>
    <r>
      <rPr>
        <sz val="12"/>
        <rFont val="David"/>
        <family val="2"/>
      </rPr>
      <t xml:space="preserve"> בממוצע לחודש, עד 100 מקורות מידע שונים</t>
    </r>
  </si>
  <si>
    <t>5.1.2 עלות שירות שוטף מערכת SIEM בחלופת SaaS</t>
  </si>
  <si>
    <t>כמות לשנה</t>
  </si>
  <si>
    <t>5.1.3 עלות שו"שים SIEM בחלופת SaaS</t>
  </si>
  <si>
    <t>5.2.1 עלות רכש מערכת SIEM בחלופה מנוהלת</t>
  </si>
  <si>
    <t>% הנחה</t>
  </si>
  <si>
    <r>
      <t xml:space="preserve">עלות </t>
    </r>
    <r>
      <rPr>
        <b/>
        <sz val="11"/>
        <rFont val="Times New Roman"/>
        <family val="1"/>
      </rPr>
      <t>$</t>
    </r>
    <r>
      <rPr>
        <b/>
        <sz val="12"/>
        <rFont val="David"/>
        <family val="2"/>
      </rPr>
      <t xml:space="preserve"> ארה"ב ללא מע"מ, לאחר הנחה</t>
    </r>
  </si>
  <si>
    <r>
      <t xml:space="preserve">סה"כ עלות כמות מבוקשת ב- </t>
    </r>
    <r>
      <rPr>
        <b/>
        <sz val="11"/>
        <rFont val="Times New Roman"/>
        <family val="1"/>
      </rPr>
      <t>$</t>
    </r>
    <r>
      <rPr>
        <b/>
        <sz val="12"/>
        <rFont val="David"/>
        <family val="2"/>
      </rPr>
      <t xml:space="preserve"> ארה"ב ללא מע"מ</t>
    </r>
  </si>
  <si>
    <r>
      <t xml:space="preserve">רישוי קבוע למערכת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בהיקף  90,000 </t>
    </r>
    <r>
      <rPr>
        <sz val="11"/>
        <rFont val="Times New Roman"/>
        <family val="1"/>
      </rPr>
      <t>EPS</t>
    </r>
    <r>
      <rPr>
        <sz val="12"/>
        <rFont val="David"/>
        <family val="2"/>
      </rPr>
      <t xml:space="preserve"> </t>
    </r>
  </si>
  <si>
    <r>
      <t xml:space="preserve">רישוי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בשכירות לחודש בהיקף 90,000 EPS</t>
    </r>
    <r>
      <rPr>
        <sz val="11"/>
        <rFont val="Times New Roman"/>
        <family val="1"/>
      </rPr>
      <t xml:space="preserve"> </t>
    </r>
  </si>
  <si>
    <t>שם ספק שירות ה- IaaS:</t>
  </si>
  <si>
    <t>כתובת אינטרנט של אתר שירות ה- IaaS:</t>
  </si>
  <si>
    <t>כתובת Data Center מרכזי של אתר שירות ה- IaaS:</t>
  </si>
  <si>
    <t xml:space="preserve">  לשנה</t>
  </si>
  <si>
    <t>5.2.2.1 עלות לשירות IaaS עבור חלופת SIEM מנוהל</t>
  </si>
  <si>
    <t>5.2.2.1 עלות לשירות IaaS עבור  SIEM בחלופה מנוהלת</t>
  </si>
  <si>
    <t>עלות יחידה ₪  ללא מע"מ, לאחר הנחה, כולל  התקנה  ו- 3 שנות אחריות</t>
  </si>
  <si>
    <r>
      <t xml:space="preserve">מערך אחסון מהיר כנדרש ל 90,000 </t>
    </r>
    <r>
      <rPr>
        <sz val="11"/>
        <rFont val="Times New Roman"/>
        <family val="1"/>
      </rPr>
      <t>EPS</t>
    </r>
    <r>
      <rPr>
        <sz val="12"/>
        <rFont val="David"/>
        <family val="2"/>
      </rPr>
      <t xml:space="preserve"> ל-12 חודשים ואחסון פחות מהיר ל- 4 שנים נוספות</t>
    </r>
  </si>
  <si>
    <t xml:space="preserve">מתג לקישור מערך אחסון לשרתים </t>
  </si>
  <si>
    <t>חומרה ופריטים נוספים להקמת המערכת</t>
  </si>
  <si>
    <r>
      <t xml:space="preserve">פתרון </t>
    </r>
    <r>
      <rPr>
        <sz val="11"/>
        <rFont val="Times New Roman"/>
        <family val="1"/>
      </rPr>
      <t>Unified</t>
    </r>
    <r>
      <rPr>
        <sz val="12"/>
        <rFont val="David"/>
        <family val="2"/>
      </rPr>
      <t xml:space="preserve"> עבור שורות 1-4 לעיל</t>
    </r>
  </si>
  <si>
    <r>
      <t xml:space="preserve">מערך אחסון נוסף כנדרש ל 90,000 </t>
    </r>
    <r>
      <rPr>
        <sz val="11"/>
        <rFont val="Times New Roman"/>
        <family val="1"/>
      </rPr>
      <t>EPS</t>
    </r>
    <r>
      <rPr>
        <sz val="12"/>
        <rFont val="David"/>
        <family val="2"/>
      </rPr>
      <t xml:space="preserve"> (לצורך גיבוי ורפליקציה של מידע)</t>
    </r>
  </si>
  <si>
    <t>5.2.2.2 עלות תשתית חלופת SIEM בתצורת On Prem בחלופה מנוהלת</t>
  </si>
  <si>
    <t>סה"כ עלות לכמות  ₪  ללא מע"מ</t>
  </si>
  <si>
    <t>5.2.2.2 עלות לתשתית  SIEM בחלופה מנוהלת ובתצורת On Perm</t>
  </si>
  <si>
    <t>שלב 2 תת שלב סבב בדיקות קבלה</t>
  </si>
  <si>
    <t xml:space="preserve">שלבים 3-5 תת שלב הוספת מקורות מידע </t>
  </si>
  <si>
    <r>
      <t xml:space="preserve">שלבים 3-5 תת שלב מבחני קבלה מערכת </t>
    </r>
    <r>
      <rPr>
        <sz val="11"/>
        <rFont val="Times New Roman"/>
        <family val="1"/>
      </rPr>
      <t>SIEM</t>
    </r>
  </si>
  <si>
    <t>שלבים 3-5 תת שלב תקופת הרצה</t>
  </si>
  <si>
    <r>
      <t xml:space="preserve">יש למלא בטבלה זו את מחיר ההקמה הכולל בתא </t>
    </r>
    <r>
      <rPr>
        <b/>
        <sz val="10"/>
        <rFont val="Arial"/>
        <family val="2"/>
      </rPr>
      <t>F8</t>
    </r>
    <r>
      <rPr>
        <sz val="10"/>
        <rFont val="Arial"/>
        <family val="2"/>
      </rPr>
      <t xml:space="preserve"> בלבד.</t>
    </r>
  </si>
  <si>
    <t xml:space="preserve">5.2.4 עלות שירות שוטף ושוש"ים  SIEM חלופה מנוהלת </t>
  </si>
  <si>
    <t xml:space="preserve">5.2.3 עלות הקמת מערכת SIEM בחלופה מנוהלת
</t>
  </si>
  <si>
    <t>סה"כ עלות לכמות מבוקשת בש"ח ללא מע"מ</t>
  </si>
  <si>
    <t>תחזוקה ותפעול שוטפים למערכת לחודש, ללא תחזוקת יצרן ( הכלולה בטבלה (5.2.1)</t>
  </si>
  <si>
    <t>5.3.1 שירות CSOC שוטף</t>
  </si>
  <si>
    <t>שירותים לפי חלון שירות</t>
  </si>
  <si>
    <t>מחיר ליחידה ב- ₪ ללא מע"מ</t>
  </si>
  <si>
    <t>סה"כ עלות</t>
  </si>
  <si>
    <t>5.3.1 עלות שירותי CSOC שוטף</t>
  </si>
  <si>
    <t>5.3.2 שירות CSOC שושים</t>
  </si>
  <si>
    <t>5.3.2 שירותי CSOC שושים</t>
  </si>
  <si>
    <r>
      <t xml:space="preserve">תוספת אנליסט בהיקף של חצי משרה לחודש מעבר לנדרש ב- </t>
    </r>
    <r>
      <rPr>
        <sz val="11"/>
        <rFont val="Times New Roman"/>
        <family val="1"/>
      </rPr>
      <t>SOW</t>
    </r>
    <r>
      <rPr>
        <sz val="12"/>
        <rFont val="David"/>
        <family val="2"/>
      </rPr>
      <t xml:space="preserve"> וב- </t>
    </r>
    <r>
      <rPr>
        <sz val="11"/>
        <rFont val="Times New Roman"/>
        <family val="1"/>
      </rPr>
      <t>SLA</t>
    </r>
  </si>
  <si>
    <r>
      <t xml:space="preserve">תוספת אנליסט בהיקף של משרה מלאה לחודש מעבר לנדרש ב- </t>
    </r>
    <r>
      <rPr>
        <sz val="11"/>
        <rFont val="Times New Roman"/>
        <family val="1"/>
      </rPr>
      <t>SOW</t>
    </r>
    <r>
      <rPr>
        <sz val="12"/>
        <rFont val="David"/>
        <family val="2"/>
      </rPr>
      <t xml:space="preserve"> וב- </t>
    </r>
    <r>
      <rPr>
        <sz val="11"/>
        <rFont val="Times New Roman"/>
        <family val="1"/>
      </rPr>
      <t>SLA</t>
    </r>
  </si>
  <si>
    <r>
      <t xml:space="preserve">שירות </t>
    </r>
    <r>
      <rPr>
        <sz val="11"/>
        <rFont val="Times New Roman"/>
        <family val="1"/>
      </rPr>
      <t>IR</t>
    </r>
    <r>
      <rPr>
        <sz val="12"/>
        <rFont val="David"/>
        <family val="2"/>
      </rPr>
      <t xml:space="preserve"> בהיקף של יום עבודה בחצר הלקוח (מעבר לנדרש בסעיף 2.7), </t>
    </r>
  </si>
  <si>
    <r>
      <t xml:space="preserve">אנליסט בהיקף של יום עבודה, מעבר לנדרש ב- </t>
    </r>
    <r>
      <rPr>
        <sz val="11"/>
        <rFont val="Times New Roman"/>
        <family val="1"/>
      </rPr>
      <t>SOW</t>
    </r>
    <r>
      <rPr>
        <sz val="12"/>
        <rFont val="David"/>
        <family val="2"/>
      </rPr>
      <t xml:space="preserve"> וב- </t>
    </r>
    <r>
      <rPr>
        <sz val="11"/>
        <rFont val="Times New Roman"/>
        <family val="1"/>
      </rPr>
      <t>SLA</t>
    </r>
  </si>
  <si>
    <r>
      <t xml:space="preserve">אנליסט בהיקף של שבוע עבודה ברצף, מעבר לנדרש ב- </t>
    </r>
    <r>
      <rPr>
        <sz val="11"/>
        <rFont val="Times New Roman"/>
        <family val="1"/>
      </rPr>
      <t>SOW</t>
    </r>
    <r>
      <rPr>
        <sz val="12"/>
        <rFont val="David"/>
        <family val="2"/>
      </rPr>
      <t xml:space="preserve"> וב- </t>
    </r>
    <r>
      <rPr>
        <sz val="11"/>
        <rFont val="Times New Roman"/>
        <family val="1"/>
      </rPr>
      <t>SLA</t>
    </r>
    <r>
      <rPr>
        <sz val="12"/>
        <rFont val="David"/>
        <family val="2"/>
      </rPr>
      <t>.</t>
    </r>
  </si>
  <si>
    <t>סכום בש"ח ללא מע"מ</t>
  </si>
  <si>
    <t>5.1.1 שורה 5</t>
  </si>
  <si>
    <r>
      <t xml:space="preserve">שירות שוטף </t>
    </r>
    <r>
      <rPr>
        <sz val="11"/>
        <rFont val="Times New Roman"/>
        <family val="1"/>
      </rPr>
      <t>SIEM</t>
    </r>
  </si>
  <si>
    <t>5.1.2 שורה 4</t>
  </si>
  <si>
    <t>שער $ ארה"ב יציג</t>
  </si>
  <si>
    <r>
      <t xml:space="preserve">ש"ושים מערכת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5 שנים</t>
    </r>
  </si>
  <si>
    <t xml:space="preserve">5.1.3 שורה 4 </t>
  </si>
  <si>
    <t>5.1.2 שורה 5</t>
  </si>
  <si>
    <r>
      <t xml:space="preserve">שירות שוטף מערכת </t>
    </r>
    <r>
      <rPr>
        <sz val="11"/>
        <rFont val="Times New Roman"/>
        <family val="1"/>
      </rPr>
      <t>CSOC</t>
    </r>
    <r>
      <rPr>
        <sz val="12"/>
        <rFont val="David"/>
        <family val="2"/>
      </rPr>
      <t xml:space="preserve"> 5 שנים</t>
    </r>
  </si>
  <si>
    <t>5.3.1 שורה 5</t>
  </si>
  <si>
    <r>
      <t xml:space="preserve">שו"שים לשירות </t>
    </r>
    <r>
      <rPr>
        <sz val="11"/>
        <rFont val="Times New Roman"/>
        <family val="1"/>
      </rPr>
      <t>CSOC</t>
    </r>
    <r>
      <rPr>
        <sz val="12"/>
        <rFont val="David"/>
        <family val="2"/>
      </rPr>
      <t xml:space="preserve"> 5 שנים</t>
    </r>
  </si>
  <si>
    <t>5.3.2 שורה 11</t>
  </si>
  <si>
    <r>
      <t>TCO</t>
    </r>
    <r>
      <rPr>
        <b/>
        <sz val="12"/>
        <rFont val="David"/>
        <family val="2"/>
      </rPr>
      <t xml:space="preserve"> לצורך השוואת הצעות </t>
    </r>
  </si>
  <si>
    <t>סעיף במפרט</t>
  </si>
  <si>
    <t>5.4.1 TCO עבור  פתרון  SIEM  בחלופת SaaS</t>
  </si>
  <si>
    <t>5.4.2 TCO הכולל פתרון SIEM בחלופה מנוהלת</t>
  </si>
  <si>
    <t>5.4.2 TCO חלופת SIEM מנוהל</t>
  </si>
  <si>
    <t>5.2.1 שורה 1</t>
  </si>
  <si>
    <r>
      <t xml:space="preserve">רכש מערכת </t>
    </r>
    <r>
      <rPr>
        <sz val="11"/>
        <rFont val="Times New Roman"/>
        <family val="1"/>
      </rPr>
      <t>SIEM</t>
    </r>
  </si>
  <si>
    <t>5.2.1 שורה 2</t>
  </si>
  <si>
    <t>5.2.2.1 שורה 1</t>
  </si>
  <si>
    <t>שער $ ארה"ב יציג &lt; כפול&gt; 2</t>
  </si>
  <si>
    <t>5.2.2.2 שורה 5 או 8 (הזול מבינהם)</t>
  </si>
  <si>
    <t>5.2.3 שורה 5</t>
  </si>
  <si>
    <r>
      <t xml:space="preserve">תחזוקת יצרן מערכת </t>
    </r>
    <r>
      <rPr>
        <sz val="11"/>
        <rFont val="Times New Roman"/>
        <family val="1"/>
      </rPr>
      <t>SIEM</t>
    </r>
    <r>
      <rPr>
        <sz val="12"/>
        <rFont val="David"/>
        <family val="2"/>
      </rPr>
      <t xml:space="preserve"> ל- 3 שנים</t>
    </r>
  </si>
  <si>
    <t>3 &lt; כפול&gt;  שער $ ארה"ב יציג</t>
  </si>
  <si>
    <r>
      <t xml:space="preserve">שוטף וש"ושים מערכת </t>
    </r>
    <r>
      <rPr>
        <sz val="11"/>
        <rFont val="Times New Roman"/>
        <family val="1"/>
      </rPr>
      <t xml:space="preserve"> SIEM</t>
    </r>
    <r>
      <rPr>
        <sz val="12"/>
        <rFont val="David"/>
        <family val="2"/>
      </rPr>
      <t xml:space="preserve"> ל-5 שנים</t>
    </r>
  </si>
  <si>
    <r>
      <t>5.2.4</t>
    </r>
    <r>
      <rPr>
        <sz val="12"/>
        <rFont val="David"/>
        <family val="2"/>
      </rPr>
      <t xml:space="preserve"> שורה 8 </t>
    </r>
  </si>
  <si>
    <t>תחזוקת תשתית – שנתיים</t>
  </si>
  <si>
    <t xml:space="preserve">5.2.2.2 שורה זהה לכניסה 4 </t>
  </si>
  <si>
    <r>
      <t>9.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</si>
  <si>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r>
      <t xml:space="preserve">שו"שים לשירות </t>
    </r>
    <r>
      <rPr>
        <sz val="11"/>
        <rFont val="Times New Roman"/>
        <family val="1"/>
      </rPr>
      <t>CSOC</t>
    </r>
    <r>
      <rPr>
        <sz val="12"/>
        <rFont val="David"/>
        <family val="2"/>
      </rPr>
      <t xml:space="preserve"> – 5 שנים</t>
    </r>
  </si>
  <si>
    <t>תחזוקה שנתית לכל הכמות  מעבר ל- 3 שנות אחריות ב- ₪ ללא מע"מ</t>
  </si>
  <si>
    <t>מכרז מס' 2019/01</t>
  </si>
  <si>
    <t xml:space="preserve">5.1.1 עלות הקמת מערכת SIEM בחלופת SaaS
</t>
  </si>
  <si>
    <t>יש להשלים  את שם היצרן והמוצר, מספרו הקטלוגי (מק"ט), מחיר מחירון  למק"ט (ב-$), שיעור הנחה, 
לתשומת לב: עמודות E ו- G מחושבות באמצעות נוסחה. אין להזין מידע לעמודות אילו ואין לשנות הגדרות בהן.</t>
  </si>
  <si>
    <t>5.4.1 TCO חלופת SIEM בתצורת SaaS</t>
  </si>
  <si>
    <t>נכון ליום ה- 18/02</t>
  </si>
  <si>
    <t>שיעור תחזוקה שנתית</t>
  </si>
  <si>
    <t>מבחן חדירה למערכת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</si>
</sst>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₪&quot;\ #,##0.0000"/>
    <numFmt numFmtId="165" formatCode="[$$-409]#,##0.00"/>
    <numFmt numFmtId="166" formatCode="&quot;₪&quot;#,##0.00"/>
    <numFmt numFmtId="167" formatCode="&quot;₪&quot;#,##0"/>
  </numFmts>
  <fonts count="28" x14ac:knownFonts="1">
    <font>
      <sz val="10"/>
      <name val="Arial"/>
      <charset val="177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1"/>
      <name val="Times New Roman"/>
      <family val="1"/>
    </font>
    <font>
      <sz val="12"/>
      <name val="David"/>
      <family val="2"/>
    </font>
    <font>
      <sz val="7"/>
      <name val="Times New Roman"/>
      <family val="1"/>
    </font>
    <font>
      <b/>
      <sz val="12"/>
      <name val="David"/>
      <family val="2"/>
    </font>
    <font>
      <b/>
      <sz val="11"/>
      <name val="Times New Roman"/>
      <family val="1"/>
    </font>
    <font>
      <b/>
      <sz val="11"/>
      <name val="David"/>
      <family val="2"/>
    </font>
    <font>
      <b/>
      <sz val="18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rgb="FFC6D9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lightGray">
        <bgColor rgb="FFBFBFBF"/>
      </patternFill>
    </fill>
    <fill>
      <patternFill patternType="solid">
        <fgColor rgb="FFA6A6A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FBF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5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right" vertical="center" wrapText="1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2" borderId="2" xfId="0" applyFont="1" applyFill="1" applyBorder="1" applyAlignment="1">
      <alignment horizontal="right" vertical="center" wrapText="1" readingOrder="2"/>
    </xf>
    <xf numFmtId="0" fontId="16" fillId="2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3" borderId="1" xfId="0" applyNumberFormat="1" applyFont="1" applyFill="1" applyBorder="1" applyAlignment="1">
      <alignment horizontal="center"/>
    </xf>
    <xf numFmtId="0" fontId="7" fillId="4" borderId="0" xfId="1" applyFill="1" applyAlignment="1" applyProtection="1">
      <alignment horizontal="right" vertical="center" readingOrder="2"/>
    </xf>
    <xf numFmtId="0" fontId="7" fillId="0" borderId="0" xfId="1" applyAlignment="1" applyProtection="1"/>
    <xf numFmtId="0" fontId="22" fillId="7" borderId="3" xfId="0" applyFont="1" applyFill="1" applyBorder="1" applyAlignment="1">
      <alignment horizontal="right" vertical="center" wrapText="1" readingOrder="2"/>
    </xf>
    <xf numFmtId="0" fontId="18" fillId="0" borderId="0" xfId="0" applyFont="1" applyAlignment="1">
      <alignment horizontal="center"/>
    </xf>
    <xf numFmtId="0" fontId="22" fillId="7" borderId="4" xfId="0" applyFont="1" applyFill="1" applyBorder="1" applyAlignment="1">
      <alignment horizontal="right" vertical="center" wrapText="1" readingOrder="2"/>
    </xf>
    <xf numFmtId="0" fontId="22" fillId="0" borderId="1" xfId="0" applyFont="1" applyBorder="1" applyAlignment="1">
      <alignment horizontal="center" vertical="center" wrapText="1" readingOrder="2"/>
    </xf>
    <xf numFmtId="10" fontId="22" fillId="0" borderId="1" xfId="0" applyNumberFormat="1" applyFont="1" applyBorder="1" applyAlignment="1">
      <alignment horizontal="center" vertical="center" wrapText="1" readingOrder="2"/>
    </xf>
    <xf numFmtId="165" fontId="22" fillId="0" borderId="1" xfId="0" applyNumberFormat="1" applyFont="1" applyBorder="1" applyAlignment="1">
      <alignment horizontal="center" vertical="center" wrapText="1" readingOrder="2"/>
    </xf>
    <xf numFmtId="165" fontId="22" fillId="8" borderId="1" xfId="0" applyNumberFormat="1" applyFont="1" applyFill="1" applyBorder="1" applyAlignment="1">
      <alignment horizontal="center" vertical="center" wrapText="1" readingOrder="2"/>
    </xf>
    <xf numFmtId="0" fontId="22" fillId="9" borderId="5" xfId="0" applyFont="1" applyFill="1" applyBorder="1" applyAlignment="1">
      <alignment horizontal="right" vertical="center" wrapText="1" readingOrder="2"/>
    </xf>
    <xf numFmtId="0" fontId="22" fillId="7" borderId="4" xfId="0" applyFont="1" applyFill="1" applyBorder="1" applyAlignment="1">
      <alignment horizontal="center" vertical="center" wrapText="1" readingOrder="2"/>
    </xf>
    <xf numFmtId="9" fontId="22" fillId="10" borderId="5" xfId="0" applyNumberFormat="1" applyFont="1" applyFill="1" applyBorder="1" applyAlignment="1">
      <alignment horizontal="center" vertical="center" wrapText="1" readingOrder="2"/>
    </xf>
    <xf numFmtId="166" fontId="22" fillId="8" borderId="1" xfId="0" applyNumberFormat="1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/>
    </xf>
    <xf numFmtId="0" fontId="22" fillId="9" borderId="5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2" fillId="7" borderId="1" xfId="0" applyFont="1" applyFill="1" applyBorder="1" applyAlignment="1">
      <alignment horizontal="justify" vertical="center" wrapText="1" readingOrder="2"/>
    </xf>
    <xf numFmtId="0" fontId="22" fillId="7" borderId="1" xfId="0" applyFont="1" applyFill="1" applyBorder="1" applyAlignment="1">
      <alignment horizontal="right" vertical="center" wrapText="1" readingOrder="2"/>
    </xf>
    <xf numFmtId="166" fontId="22" fillId="11" borderId="1" xfId="0" applyNumberFormat="1" applyFont="1" applyFill="1" applyBorder="1" applyAlignment="1">
      <alignment horizontal="center" vertical="center" wrapText="1" readingOrder="2"/>
    </xf>
    <xf numFmtId="0" fontId="22" fillId="7" borderId="1" xfId="0" applyFont="1" applyFill="1" applyBorder="1" applyAlignment="1">
      <alignment horizontal="center" vertical="center" wrapText="1" readingOrder="2"/>
    </xf>
    <xf numFmtId="165" fontId="22" fillId="11" borderId="1" xfId="0" applyNumberFormat="1" applyFont="1" applyFill="1" applyBorder="1" applyAlignment="1">
      <alignment horizontal="center" vertical="center" wrapText="1" readingOrder="2"/>
    </xf>
    <xf numFmtId="0" fontId="22" fillId="12" borderId="1" xfId="0" applyFont="1" applyFill="1" applyBorder="1" applyAlignment="1">
      <alignment horizontal="right" vertical="center" wrapText="1" readingOrder="2"/>
    </xf>
    <xf numFmtId="0" fontId="22" fillId="12" borderId="1" xfId="0" applyFont="1" applyFill="1" applyBorder="1" applyAlignment="1">
      <alignment horizontal="center" vertical="center" wrapText="1" readingOrder="2"/>
    </xf>
    <xf numFmtId="0" fontId="24" fillId="13" borderId="1" xfId="0" applyFont="1" applyFill="1" applyBorder="1" applyAlignment="1">
      <alignment horizontal="right" vertical="center" wrapText="1" readingOrder="2"/>
    </xf>
    <xf numFmtId="0" fontId="22" fillId="13" borderId="1" xfId="0" applyFont="1" applyFill="1" applyBorder="1" applyAlignment="1">
      <alignment horizontal="center" vertical="center" wrapText="1" readingOrder="2"/>
    </xf>
    <xf numFmtId="0" fontId="22" fillId="7" borderId="6" xfId="0" applyFont="1" applyFill="1" applyBorder="1" applyAlignment="1">
      <alignment horizontal="center" vertical="center" wrapText="1" readingOrder="2"/>
    </xf>
    <xf numFmtId="0" fontId="22" fillId="9" borderId="1" xfId="0" applyFont="1" applyFill="1" applyBorder="1" applyAlignment="1">
      <alignment horizontal="right" vertical="center" wrapText="1" readingOrder="2"/>
    </xf>
    <xf numFmtId="0" fontId="22" fillId="9" borderId="1" xfId="0" applyFont="1" applyFill="1" applyBorder="1" applyAlignment="1">
      <alignment horizontal="center" vertical="center" wrapText="1" readingOrder="2"/>
    </xf>
    <xf numFmtId="0" fontId="21" fillId="0" borderId="1" xfId="0" applyFont="1" applyBorder="1" applyAlignment="1">
      <alignment horizontal="justify" vertical="center" readingOrder="2"/>
    </xf>
    <xf numFmtId="0" fontId="0" fillId="0" borderId="1" xfId="0" applyBorder="1"/>
    <xf numFmtId="0" fontId="0" fillId="0" borderId="1" xfId="0" applyBorder="1" applyAlignment="1">
      <alignment horizontal="center"/>
    </xf>
    <xf numFmtId="0" fontId="24" fillId="14" borderId="3" xfId="0" applyFont="1" applyFill="1" applyBorder="1" applyAlignment="1">
      <alignment horizontal="center" vertical="center" readingOrder="2"/>
    </xf>
    <xf numFmtId="0" fontId="21" fillId="13" borderId="7" xfId="0" applyFont="1" applyFill="1" applyBorder="1" applyAlignment="1">
      <alignment horizontal="right" vertical="center" wrapText="1" readingOrder="2"/>
    </xf>
    <xf numFmtId="0" fontId="22" fillId="15" borderId="3" xfId="0" applyFont="1" applyFill="1" applyBorder="1" applyAlignment="1">
      <alignment horizontal="center" vertical="center" wrapText="1" readingOrder="2"/>
    </xf>
    <xf numFmtId="0" fontId="24" fillId="15" borderId="3" xfId="0" applyFont="1" applyFill="1" applyBorder="1" applyAlignment="1">
      <alignment horizontal="center" vertical="center" wrapText="1" readingOrder="2"/>
    </xf>
    <xf numFmtId="0" fontId="24" fillId="15" borderId="8" xfId="0" applyFont="1" applyFill="1" applyBorder="1" applyAlignment="1">
      <alignment horizontal="center" vertical="center" wrapText="1" readingOrder="2"/>
    </xf>
    <xf numFmtId="0" fontId="24" fillId="10" borderId="9" xfId="0" applyFont="1" applyFill="1" applyBorder="1" applyAlignment="1">
      <alignment horizontal="right" vertical="center" wrapText="1" readingOrder="2"/>
    </xf>
    <xf numFmtId="0" fontId="22" fillId="10" borderId="5" xfId="0" applyFont="1" applyFill="1" applyBorder="1" applyAlignment="1">
      <alignment horizontal="right" vertical="center" wrapText="1" readingOrder="2"/>
    </xf>
    <xf numFmtId="0" fontId="22" fillId="10" borderId="5" xfId="0" applyFont="1" applyFill="1" applyBorder="1" applyAlignment="1">
      <alignment horizontal="center" vertical="center" wrapText="1" readingOrder="2"/>
    </xf>
    <xf numFmtId="0" fontId="24" fillId="15" borderId="10" xfId="0" applyFont="1" applyFill="1" applyBorder="1" applyAlignment="1">
      <alignment horizontal="center" vertical="center" wrapText="1" readingOrder="2"/>
    </xf>
    <xf numFmtId="166" fontId="22" fillId="10" borderId="1" xfId="0" applyNumberFormat="1" applyFont="1" applyFill="1" applyBorder="1" applyAlignment="1">
      <alignment horizontal="center" vertical="center" wrapText="1" readingOrder="2"/>
    </xf>
    <xf numFmtId="0" fontId="4" fillId="16" borderId="0" xfId="0" applyFont="1" applyFill="1" applyAlignment="1">
      <alignment wrapText="1"/>
    </xf>
    <xf numFmtId="0" fontId="18" fillId="0" borderId="1" xfId="0" applyFont="1" applyBorder="1"/>
    <xf numFmtId="0" fontId="26" fillId="7" borderId="3" xfId="0" applyFont="1" applyFill="1" applyBorder="1" applyAlignment="1">
      <alignment horizontal="center" vertical="center" wrapText="1" readingOrder="2"/>
    </xf>
    <xf numFmtId="0" fontId="26" fillId="7" borderId="8" xfId="0" applyFont="1" applyFill="1" applyBorder="1" applyAlignment="1">
      <alignment horizontal="center" vertical="center" wrapText="1" readingOrder="2"/>
    </xf>
    <xf numFmtId="0" fontId="22" fillId="15" borderId="5" xfId="0" applyFont="1" applyFill="1" applyBorder="1" applyAlignment="1">
      <alignment horizontal="right" vertical="center" wrapText="1" readingOrder="2"/>
    </xf>
    <xf numFmtId="0" fontId="22" fillId="15" borderId="5" xfId="0" applyFont="1" applyFill="1" applyBorder="1" applyAlignment="1">
      <alignment horizontal="center" vertical="center" wrapText="1" readingOrder="2"/>
    </xf>
    <xf numFmtId="165" fontId="22" fillId="0" borderId="5" xfId="0" applyNumberFormat="1" applyFont="1" applyBorder="1" applyAlignment="1">
      <alignment horizontal="center" vertical="center" wrapText="1" readingOrder="2"/>
    </xf>
    <xf numFmtId="10" fontId="22" fillId="0" borderId="5" xfId="0" applyNumberFormat="1" applyFont="1" applyBorder="1" applyAlignment="1">
      <alignment horizontal="center" vertical="center" wrapText="1" readingOrder="2"/>
    </xf>
    <xf numFmtId="166" fontId="22" fillId="0" borderId="5" xfId="0" applyNumberFormat="1" applyFont="1" applyBorder="1" applyAlignment="1">
      <alignment horizontal="center" vertical="center" wrapText="1" readingOrder="2"/>
    </xf>
    <xf numFmtId="0" fontId="24" fillId="7" borderId="3" xfId="0" applyFont="1" applyFill="1" applyBorder="1" applyAlignment="1">
      <alignment horizontal="center" vertical="center" wrapText="1" readingOrder="2"/>
    </xf>
    <xf numFmtId="0" fontId="24" fillId="7" borderId="8" xfId="0" applyFont="1" applyFill="1" applyBorder="1" applyAlignment="1">
      <alignment horizontal="center" vertical="center" wrapText="1" readingOrder="2"/>
    </xf>
    <xf numFmtId="167" fontId="22" fillId="0" borderId="5" xfId="0" applyNumberFormat="1" applyFont="1" applyBorder="1" applyAlignment="1">
      <alignment horizontal="center" vertical="center" wrapText="1" readingOrder="2"/>
    </xf>
    <xf numFmtId="167" fontId="22" fillId="17" borderId="5" xfId="0" applyNumberFormat="1" applyFont="1" applyFill="1" applyBorder="1" applyAlignment="1">
      <alignment horizontal="center" vertical="center" wrapText="1" readingOrder="2"/>
    </xf>
    <xf numFmtId="0" fontId="22" fillId="18" borderId="9" xfId="0" applyFont="1" applyFill="1" applyBorder="1" applyAlignment="1">
      <alignment horizontal="right" vertical="center" wrapText="1" readingOrder="2"/>
    </xf>
    <xf numFmtId="0" fontId="21" fillId="19" borderId="9" xfId="0" applyFont="1" applyFill="1" applyBorder="1" applyAlignment="1">
      <alignment horizontal="center" vertical="center" wrapText="1" readingOrder="2"/>
    </xf>
    <xf numFmtId="0" fontId="22" fillId="19" borderId="9" xfId="0" applyFont="1" applyFill="1" applyBorder="1" applyAlignment="1">
      <alignment horizontal="right" vertical="center" wrapText="1" readingOrder="2"/>
    </xf>
    <xf numFmtId="0" fontId="22" fillId="19" borderId="5" xfId="0" applyFont="1" applyFill="1" applyBorder="1" applyAlignment="1">
      <alignment horizontal="right" vertical="center" wrapText="1" readingOrder="2"/>
    </xf>
    <xf numFmtId="9" fontId="22" fillId="19" borderId="11" xfId="0" applyNumberFormat="1" applyFont="1" applyFill="1" applyBorder="1" applyAlignment="1">
      <alignment horizontal="center" vertical="center" wrapText="1" readingOrder="2"/>
    </xf>
    <xf numFmtId="0" fontId="21" fillId="19" borderId="1" xfId="0" applyFont="1" applyFill="1" applyBorder="1" applyAlignment="1">
      <alignment horizontal="right" vertical="center" wrapText="1" readingOrder="2"/>
    </xf>
    <xf numFmtId="0" fontId="22" fillId="18" borderId="5" xfId="0" applyFont="1" applyFill="1" applyBorder="1" applyAlignment="1">
      <alignment horizontal="center" vertical="center" wrapText="1" readingOrder="2"/>
    </xf>
    <xf numFmtId="0" fontId="21" fillId="18" borderId="9" xfId="0" applyFont="1" applyFill="1" applyBorder="1" applyAlignment="1">
      <alignment horizontal="right" vertical="center" wrapText="1" readingOrder="2"/>
    </xf>
    <xf numFmtId="0" fontId="21" fillId="18" borderId="1" xfId="0" applyFont="1" applyFill="1" applyBorder="1" applyAlignment="1">
      <alignment horizontal="center" vertical="center" wrapText="1" readingOrder="2"/>
    </xf>
    <xf numFmtId="49" fontId="22" fillId="18" borderId="1" xfId="0" applyNumberFormat="1" applyFont="1" applyFill="1" applyBorder="1" applyAlignment="1">
      <alignment horizontal="right" vertical="center" wrapText="1" readingOrder="2"/>
    </xf>
    <xf numFmtId="0" fontId="22" fillId="18" borderId="1" xfId="0" applyFont="1" applyFill="1" applyBorder="1" applyAlignment="1">
      <alignment horizontal="center" vertical="center" wrapText="1" readingOrder="2"/>
    </xf>
    <xf numFmtId="0" fontId="21" fillId="18" borderId="7" xfId="0" applyFont="1" applyFill="1" applyBorder="1" applyAlignment="1">
      <alignment horizontal="justify" vertical="center" wrapText="1" readingOrder="2"/>
    </xf>
    <xf numFmtId="0" fontId="22" fillId="18" borderId="1" xfId="0" applyFont="1" applyFill="1" applyBorder="1" applyAlignment="1">
      <alignment horizontal="right" vertical="center" wrapText="1" readingOrder="2"/>
    </xf>
    <xf numFmtId="0" fontId="22" fillId="18" borderId="7" xfId="0" applyFont="1" applyFill="1" applyBorder="1" applyAlignment="1">
      <alignment horizontal="right" vertical="center" wrapText="1" readingOrder="2"/>
    </xf>
    <xf numFmtId="0" fontId="21" fillId="18" borderId="1" xfId="0" applyFont="1" applyFill="1" applyBorder="1" applyAlignment="1">
      <alignment horizontal="justify" vertical="center" wrapText="1" readingOrder="2"/>
    </xf>
    <xf numFmtId="166" fontId="22" fillId="0" borderId="1" xfId="0" applyNumberFormat="1" applyFont="1" applyBorder="1" applyAlignment="1">
      <alignment horizontal="center" vertical="center" wrapText="1" readingOrder="2"/>
    </xf>
    <xf numFmtId="166" fontId="22" fillId="17" borderId="1" xfId="0" applyNumberFormat="1" applyFont="1" applyFill="1" applyBorder="1" applyAlignment="1">
      <alignment horizontal="center" vertical="center" wrapText="1" readingOrder="2"/>
    </xf>
    <xf numFmtId="0" fontId="21" fillId="20" borderId="9" xfId="0" applyFont="1" applyFill="1" applyBorder="1" applyAlignment="1">
      <alignment horizontal="right" vertical="center" wrapText="1" readingOrder="2"/>
    </xf>
    <xf numFmtId="9" fontId="22" fillId="10" borderId="1" xfId="0" applyNumberFormat="1" applyFont="1" applyFill="1" applyBorder="1" applyAlignment="1">
      <alignment horizontal="center" vertical="center" wrapText="1" readingOrder="2"/>
    </xf>
    <xf numFmtId="0" fontId="24" fillId="15" borderId="6" xfId="0" applyFont="1" applyFill="1" applyBorder="1" applyAlignment="1">
      <alignment horizontal="center" vertical="center" wrapText="1" readingOrder="2"/>
    </xf>
    <xf numFmtId="0" fontId="24" fillId="10" borderId="7" xfId="0" applyFont="1" applyFill="1" applyBorder="1" applyAlignment="1">
      <alignment horizontal="right" vertical="center" wrapText="1" readingOrder="2"/>
    </xf>
    <xf numFmtId="0" fontId="22" fillId="10" borderId="7" xfId="0" applyFont="1" applyFill="1" applyBorder="1" applyAlignment="1">
      <alignment horizontal="right" vertical="center" wrapText="1" readingOrder="2"/>
    </xf>
    <xf numFmtId="0" fontId="22" fillId="10" borderId="7" xfId="0" applyFont="1" applyFill="1" applyBorder="1" applyAlignment="1">
      <alignment horizontal="center" vertical="center" wrapText="1" readingOrder="2"/>
    </xf>
    <xf numFmtId="0" fontId="24" fillId="15" borderId="12" xfId="0" applyFont="1" applyFill="1" applyBorder="1" applyAlignment="1">
      <alignment horizontal="center" vertical="center" wrapText="1" readingOrder="2"/>
    </xf>
    <xf numFmtId="9" fontId="22" fillId="18" borderId="1" xfId="0" applyNumberFormat="1" applyFont="1" applyFill="1" applyBorder="1" applyAlignment="1">
      <alignment horizontal="center" vertical="center" wrapText="1" readingOrder="2"/>
    </xf>
    <xf numFmtId="0" fontId="21" fillId="18" borderId="7" xfId="0" applyFont="1" applyFill="1" applyBorder="1" applyAlignment="1">
      <alignment horizontal="center" vertical="center" wrapText="1" readingOrder="2"/>
    </xf>
    <xf numFmtId="0" fontId="26" fillId="7" borderId="6" xfId="0" applyFont="1" applyFill="1" applyBorder="1" applyAlignment="1">
      <alignment horizontal="center" vertical="center" wrapText="1" readingOrder="2"/>
    </xf>
    <xf numFmtId="0" fontId="26" fillId="7" borderId="1" xfId="0" applyFont="1" applyFill="1" applyBorder="1" applyAlignment="1">
      <alignment horizontal="center" vertical="center" wrapText="1" readingOrder="2"/>
    </xf>
    <xf numFmtId="166" fontId="24" fillId="11" borderId="7" xfId="0" applyNumberFormat="1" applyFont="1" applyFill="1" applyBorder="1" applyAlignment="1">
      <alignment horizontal="center" vertical="center" wrapText="1" readingOrder="2"/>
    </xf>
    <xf numFmtId="166" fontId="24" fillId="8" borderId="1" xfId="0" applyNumberFormat="1" applyFont="1" applyFill="1" applyBorder="1" applyAlignment="1">
      <alignment horizontal="center" vertical="center" wrapText="1" readingOrder="2"/>
    </xf>
    <xf numFmtId="166" fontId="24" fillId="17" borderId="1" xfId="0" applyNumberFormat="1" applyFont="1" applyFill="1" applyBorder="1" applyAlignment="1">
      <alignment horizontal="center" vertical="center" wrapText="1" readingOrder="2"/>
    </xf>
    <xf numFmtId="167" fontId="24" fillId="11" borderId="5" xfId="0" applyNumberFormat="1" applyFont="1" applyFill="1" applyBorder="1" applyAlignment="1">
      <alignment horizontal="center" vertical="center" wrapText="1" readingOrder="2"/>
    </xf>
    <xf numFmtId="165" fontId="24" fillId="8" borderId="1" xfId="0" applyNumberFormat="1" applyFont="1" applyFill="1" applyBorder="1" applyAlignment="1">
      <alignment horizontal="center" vertical="center" wrapText="1" readingOrder="2"/>
    </xf>
    <xf numFmtId="0" fontId="26" fillId="14" borderId="3" xfId="0" applyFont="1" applyFill="1" applyBorder="1" applyAlignment="1">
      <alignment horizontal="center" vertical="center" readingOrder="2"/>
    </xf>
    <xf numFmtId="0" fontId="26" fillId="14" borderId="6" xfId="0" applyFont="1" applyFill="1" applyBorder="1" applyAlignment="1">
      <alignment horizontal="center" vertical="center" readingOrder="2"/>
    </xf>
    <xf numFmtId="0" fontId="26" fillId="14" borderId="6" xfId="0" applyFont="1" applyFill="1" applyBorder="1" applyAlignment="1">
      <alignment horizontal="center" vertical="center" wrapText="1" readingOrder="2"/>
    </xf>
    <xf numFmtId="0" fontId="21" fillId="18" borderId="9" xfId="0" applyFont="1" applyFill="1" applyBorder="1" applyAlignment="1">
      <alignment horizontal="right" vertical="center" readingOrder="2"/>
    </xf>
    <xf numFmtId="0" fontId="22" fillId="18" borderId="7" xfId="0" applyFont="1" applyFill="1" applyBorder="1" applyAlignment="1">
      <alignment horizontal="right" vertical="center" readingOrder="2"/>
    </xf>
    <xf numFmtId="0" fontId="26" fillId="14" borderId="12" xfId="0" applyFont="1" applyFill="1" applyBorder="1" applyAlignment="1">
      <alignment horizontal="center" vertical="center" wrapText="1" readingOrder="2"/>
    </xf>
    <xf numFmtId="0" fontId="26" fillId="14" borderId="12" xfId="0" applyFont="1" applyFill="1" applyBorder="1" applyAlignment="1">
      <alignment horizontal="center" vertical="center" readingOrder="2"/>
    </xf>
    <xf numFmtId="0" fontId="21" fillId="13" borderId="1" xfId="0" applyFont="1" applyFill="1" applyBorder="1" applyAlignment="1">
      <alignment horizontal="right" vertical="center" wrapText="1" readingOrder="2"/>
    </xf>
    <xf numFmtId="0" fontId="21" fillId="13" borderId="1" xfId="0" applyFont="1" applyFill="1" applyBorder="1" applyAlignment="1">
      <alignment horizontal="center" vertical="center" wrapText="1" readingOrder="2"/>
    </xf>
    <xf numFmtId="166" fontId="21" fillId="17" borderId="1" xfId="0" applyNumberFormat="1" applyFont="1" applyFill="1" applyBorder="1" applyAlignment="1">
      <alignment horizontal="center" vertical="center" wrapText="1" readingOrder="2"/>
    </xf>
    <xf numFmtId="166" fontId="25" fillId="21" borderId="1" xfId="0" applyNumberFormat="1" applyFont="1" applyFill="1" applyBorder="1" applyAlignment="1">
      <alignment horizontal="center" vertical="center" wrapText="1" readingOrder="2"/>
    </xf>
    <xf numFmtId="166" fontId="27" fillId="21" borderId="1" xfId="0" applyNumberFormat="1" applyFont="1" applyFill="1" applyBorder="1" applyAlignment="1">
      <alignment horizontal="center" vertical="center" wrapText="1" readingOrder="2"/>
    </xf>
    <xf numFmtId="0" fontId="24" fillId="14" borderId="13" xfId="0" applyFont="1" applyFill="1" applyBorder="1" applyAlignment="1">
      <alignment horizontal="right" vertical="center" readingOrder="2"/>
    </xf>
    <xf numFmtId="0" fontId="24" fillId="14" borderId="1" xfId="0" applyFont="1" applyFill="1" applyBorder="1" applyAlignment="1">
      <alignment horizontal="right" vertical="center" wrapText="1" readingOrder="2"/>
    </xf>
    <xf numFmtId="0" fontId="24" fillId="14" borderId="1" xfId="0" applyFont="1" applyFill="1" applyBorder="1" applyAlignment="1">
      <alignment horizontal="center" vertical="center" wrapText="1" readingOrder="2"/>
    </xf>
    <xf numFmtId="0" fontId="24" fillId="14" borderId="1" xfId="0" applyFont="1" applyFill="1" applyBorder="1" applyAlignment="1">
      <alignment horizontal="center" vertical="center" readingOrder="2"/>
    </xf>
    <xf numFmtId="0" fontId="21" fillId="13" borderId="6" xfId="0" applyFont="1" applyFill="1" applyBorder="1" applyAlignment="1">
      <alignment horizontal="right" vertical="center" wrapText="1" readingOrder="2"/>
    </xf>
    <xf numFmtId="0" fontId="21" fillId="13" borderId="6" xfId="0" applyFont="1" applyFill="1" applyBorder="1" applyAlignment="1">
      <alignment horizontal="center" vertical="center" wrapText="1" readingOrder="2"/>
    </xf>
    <xf numFmtId="0" fontId="25" fillId="14" borderId="3" xfId="0" applyFont="1" applyFill="1" applyBorder="1" applyAlignment="1">
      <alignment horizontal="right" vertical="center" readingOrder="2"/>
    </xf>
    <xf numFmtId="0" fontId="25" fillId="13" borderId="6" xfId="0" applyFont="1" applyFill="1" applyBorder="1" applyAlignment="1">
      <alignment horizontal="right" vertical="center" wrapText="1" readingOrder="2"/>
    </xf>
    <xf numFmtId="0" fontId="21" fillId="18" borderId="7" xfId="0" applyFont="1" applyFill="1" applyBorder="1" applyAlignment="1">
      <alignment horizontal="right" vertical="center" wrapText="1" readingOrder="2"/>
    </xf>
    <xf numFmtId="0" fontId="26" fillId="7" borderId="13" xfId="0" applyFont="1" applyFill="1" applyBorder="1" applyAlignment="1">
      <alignment horizontal="center" vertical="center" wrapText="1" readingOrder="2"/>
    </xf>
    <xf numFmtId="0" fontId="22" fillId="18" borderId="11" xfId="0" applyFont="1" applyFill="1" applyBorder="1" applyAlignment="1">
      <alignment horizontal="center" vertical="center" wrapText="1" readingOrder="2"/>
    </xf>
    <xf numFmtId="0" fontId="22" fillId="9" borderId="11" xfId="0" applyFont="1" applyFill="1" applyBorder="1" applyAlignment="1">
      <alignment horizontal="center" vertical="center" wrapText="1" readingOrder="2"/>
    </xf>
    <xf numFmtId="0" fontId="0" fillId="0" borderId="14" xfId="0" applyBorder="1"/>
    <xf numFmtId="0" fontId="7" fillId="4" borderId="0" xfId="1" quotePrefix="1" applyFill="1" applyAlignment="1" applyProtection="1">
      <alignment horizontal="right" vertical="center" readingOrder="2"/>
    </xf>
    <xf numFmtId="0" fontId="7" fillId="0" borderId="0" xfId="1" applyAlignment="1" applyProtection="1"/>
    <xf numFmtId="0" fontId="11" fillId="5" borderId="0" xfId="0" applyFont="1" applyFill="1" applyAlignment="1">
      <alignment horizontal="right" wrapText="1" readingOrder="2"/>
    </xf>
    <xf numFmtId="0" fontId="16" fillId="2" borderId="0" xfId="0" applyFont="1" applyFill="1" applyAlignment="1">
      <alignment horizontal="center" vertical="center"/>
    </xf>
    <xf numFmtId="0" fontId="17" fillId="0" borderId="15" xfId="0" applyFont="1" applyBorder="1"/>
    <xf numFmtId="0" fontId="6" fillId="2" borderId="0" xfId="0" applyFont="1" applyFill="1" applyAlignment="1">
      <alignment horizontal="center" vertical="center"/>
    </xf>
    <xf numFmtId="0" fontId="0" fillId="0" borderId="15" xfId="0" applyBorder="1"/>
    <xf numFmtId="0" fontId="8" fillId="0" borderId="0" xfId="0" applyFont="1" applyAlignment="1">
      <alignment horizontal="right" vertical="center"/>
    </xf>
    <xf numFmtId="0" fontId="0" fillId="0" borderId="0" xfId="0"/>
    <xf numFmtId="0" fontId="7" fillId="4" borderId="0" xfId="1" applyFill="1" applyAlignment="1" applyProtection="1">
      <alignment horizontal="right" vertical="center" readingOrder="2"/>
    </xf>
    <xf numFmtId="0" fontId="12" fillId="5" borderId="0" xfId="0" applyFont="1" applyFill="1"/>
    <xf numFmtId="0" fontId="13" fillId="0" borderId="0" xfId="0" applyFont="1"/>
    <xf numFmtId="0" fontId="11" fillId="5" borderId="0" xfId="0" applyFont="1" applyFill="1" applyAlignment="1">
      <alignment horizontal="right" readingOrder="2"/>
    </xf>
    <xf numFmtId="0" fontId="10" fillId="0" borderId="0" xfId="0" applyFont="1" applyAlignment="1">
      <alignment horizontal="right" readingOrder="2"/>
    </xf>
    <xf numFmtId="0" fontId="10" fillId="0" borderId="0" xfId="0" applyFont="1" applyAlignment="1">
      <alignment horizontal="right" wrapText="1" readingOrder="2"/>
    </xf>
    <xf numFmtId="0" fontId="6" fillId="2" borderId="1" xfId="0" applyFont="1" applyFill="1" applyBorder="1" applyAlignment="1">
      <alignment horizontal="right" vertical="center" wrapText="1" readingOrder="2"/>
    </xf>
    <xf numFmtId="0" fontId="19" fillId="2" borderId="1" xfId="0" applyFont="1" applyFill="1" applyBorder="1" applyAlignment="1">
      <alignment horizontal="right" vertical="center" wrapText="1" readingOrder="2"/>
    </xf>
    <xf numFmtId="0" fontId="20" fillId="0" borderId="0" xfId="1" applyFont="1" applyAlignment="1" applyProtection="1">
      <alignment horizontal="center" vertical="center" wrapText="1"/>
    </xf>
    <xf numFmtId="0" fontId="18" fillId="0" borderId="0" xfId="0" applyFont="1"/>
    <xf numFmtId="0" fontId="1" fillId="2" borderId="1" xfId="0" applyFont="1" applyFill="1" applyBorder="1" applyAlignment="1">
      <alignment vertical="center" wrapText="1" readingOrder="2"/>
    </xf>
    <xf numFmtId="0" fontId="18" fillId="2" borderId="1" xfId="0" applyFont="1" applyFill="1" applyBorder="1" applyAlignment="1">
      <alignment vertical="center" wrapText="1" readingOrder="2"/>
    </xf>
    <xf numFmtId="0" fontId="20" fillId="0" borderId="1" xfId="1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 readingOrder="2"/>
    </xf>
    <xf numFmtId="0" fontId="19" fillId="2" borderId="1" xfId="0" applyFont="1" applyFill="1" applyBorder="1" applyAlignment="1">
      <alignment horizontal="right" vertical="center" readingOrder="2"/>
    </xf>
    <xf numFmtId="0" fontId="1" fillId="6" borderId="18" xfId="0" applyFont="1" applyFill="1" applyBorder="1" applyAlignment="1">
      <alignment vertical="top" wrapText="1" readingOrder="2"/>
    </xf>
    <xf numFmtId="0" fontId="18" fillId="6" borderId="0" xfId="0" applyFont="1" applyFill="1" applyAlignment="1">
      <alignment vertical="top" wrapText="1" readingOrder="2"/>
    </xf>
    <xf numFmtId="0" fontId="18" fillId="6" borderId="15" xfId="0" applyFont="1" applyFill="1" applyBorder="1" applyAlignment="1">
      <alignment vertical="top" wrapText="1" readingOrder="2"/>
    </xf>
    <xf numFmtId="49" fontId="18" fillId="0" borderId="16" xfId="0" applyNumberFormat="1" applyFont="1" applyBorder="1" applyAlignment="1">
      <alignment vertical="top" wrapText="1"/>
    </xf>
    <xf numFmtId="49" fontId="18" fillId="0" borderId="17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wrapText="1"/>
    </xf>
    <xf numFmtId="0" fontId="9" fillId="0" borderId="0" xfId="1" applyFont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16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18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2" borderId="20" xfId="0" applyFont="1" applyFill="1" applyBorder="1" applyAlignment="1">
      <alignment horizontal="right" vertical="center" wrapText="1" readingOrder="2"/>
    </xf>
    <xf numFmtId="0" fontId="19" fillId="2" borderId="16" xfId="0" applyFont="1" applyFill="1" applyBorder="1" applyAlignment="1">
      <alignment horizontal="right" vertical="center" wrapText="1" readingOrder="2"/>
    </xf>
    <xf numFmtId="0" fontId="20" fillId="0" borderId="17" xfId="1" applyFont="1" applyBorder="1" applyAlignment="1" applyProtection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vertical="center" wrapText="1" readingOrder="2"/>
    </xf>
    <xf numFmtId="0" fontId="18" fillId="2" borderId="11" xfId="0" applyFont="1" applyFill="1" applyBorder="1" applyAlignment="1">
      <alignment vertical="center" wrapText="1" readingOrder="2"/>
    </xf>
    <xf numFmtId="0" fontId="18" fillId="2" borderId="0" xfId="0" applyFont="1" applyFill="1" applyAlignment="1">
      <alignment vertical="center" wrapText="1" readingOrder="2"/>
    </xf>
    <xf numFmtId="0" fontId="0" fillId="0" borderId="15" xfId="0" applyBorder="1" applyAlignment="1">
      <alignment vertical="center" wrapText="1" readingOrder="2"/>
    </xf>
    <xf numFmtId="0" fontId="18" fillId="0" borderId="0" xfId="0" applyFont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18" borderId="16" xfId="0" applyFont="1" applyFill="1" applyBorder="1" applyAlignment="1">
      <alignment vertical="top" wrapText="1" readingOrder="2"/>
    </xf>
    <xf numFmtId="0" fontId="0" fillId="0" borderId="16" xfId="0" applyBorder="1" applyAlignment="1">
      <alignment vertical="top" wrapText="1" readingOrder="2"/>
    </xf>
    <xf numFmtId="0" fontId="2" fillId="2" borderId="23" xfId="0" applyFont="1" applyFill="1" applyBorder="1" applyAlignment="1">
      <alignment vertical="center" wrapText="1" readingOrder="2"/>
    </xf>
    <xf numFmtId="0" fontId="2" fillId="2" borderId="24" xfId="0" applyFont="1" applyFill="1" applyBorder="1" applyAlignment="1">
      <alignment vertical="center" wrapText="1" readingOrder="2"/>
    </xf>
    <xf numFmtId="0" fontId="2" fillId="2" borderId="21" xfId="0" applyFont="1" applyFill="1" applyBorder="1" applyAlignment="1">
      <alignment vertical="center" wrapText="1" readingOrder="2"/>
    </xf>
    <xf numFmtId="0" fontId="2" fillId="22" borderId="1" xfId="0" applyFont="1" applyFill="1" applyBorder="1" applyAlignment="1">
      <alignment vertical="top" wrapText="1" readingOrder="2"/>
    </xf>
    <xf numFmtId="0" fontId="0" fillId="22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 readingOrder="2"/>
    </xf>
    <xf numFmtId="0" fontId="1" fillId="2" borderId="2" xfId="0" applyFont="1" applyFill="1" applyBorder="1" applyAlignment="1">
      <alignment vertical="center" wrapText="1" readingOrder="2"/>
    </xf>
    <xf numFmtId="0" fontId="18" fillId="2" borderId="2" xfId="0" applyFont="1" applyFill="1" applyBorder="1" applyAlignment="1">
      <alignment vertical="center" wrapText="1" readingOrder="2"/>
    </xf>
    <xf numFmtId="0" fontId="2" fillId="2" borderId="2" xfId="0" applyFont="1" applyFill="1" applyBorder="1" applyAlignment="1">
      <alignment vertical="center" wrapText="1" readingOrder="2"/>
    </xf>
    <xf numFmtId="0" fontId="1" fillId="2" borderId="23" xfId="0" applyFont="1" applyFill="1" applyBorder="1" applyAlignment="1">
      <alignment vertical="center" wrapText="1" readingOrder="2"/>
    </xf>
    <xf numFmtId="0" fontId="25" fillId="14" borderId="6" xfId="0" applyFont="1" applyFill="1" applyBorder="1" applyAlignment="1">
      <alignment horizontal="right" vertical="center" readingOrder="2"/>
    </xf>
    <xf numFmtId="0" fontId="25" fillId="14" borderId="8" xfId="0" applyFont="1" applyFill="1" applyBorder="1" applyAlignment="1">
      <alignment horizontal="right" vertical="center" readingOrder="2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228600</xdr:colOff>
      <xdr:row>9</xdr:row>
      <xdr:rowOff>107950</xdr:rowOff>
    </xdr:to>
    <xdr:pic>
      <xdr:nvPicPr>
        <xdr:cNvPr id="31833" name="Picture 2" descr="logo">
          <a:extLst>
            <a:ext uri="{FF2B5EF4-FFF2-40B4-BE49-F238E27FC236}">
              <a16:creationId xmlns:a16="http://schemas.microsoft.com/office/drawing/2014/main" id="{8C8C5A7D-FCF4-4BF6-B03A-629EC312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74850" y="0"/>
          <a:ext cx="1460500" cy="202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63500</xdr:rowOff>
    </xdr:from>
    <xdr:to>
      <xdr:col>0</xdr:col>
      <xdr:colOff>1047750</xdr:colOff>
      <xdr:row>10</xdr:row>
      <xdr:rowOff>57150</xdr:rowOff>
    </xdr:to>
    <xdr:pic>
      <xdr:nvPicPr>
        <xdr:cNvPr id="31834" name="Picture 3" descr="logo">
          <a:extLst>
            <a:ext uri="{FF2B5EF4-FFF2-40B4-BE49-F238E27FC236}">
              <a16:creationId xmlns:a16="http://schemas.microsoft.com/office/drawing/2014/main" id="{73F3BEBD-8A76-456B-99ED-B8A8EFC7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68050" y="63500"/>
          <a:ext cx="1047750" cy="208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B1:F25"/>
  <sheetViews>
    <sheetView rightToLeft="1" tabSelected="1" zoomScaleNormal="100" workbookViewId="0">
      <pane xSplit="3" ySplit="18" topLeftCell="D19" activePane="bottomRight" state="frozen"/>
      <selection activeCell="O6" sqref="O6"/>
      <selection pane="topRight" activeCell="O6" sqref="O6"/>
      <selection pane="bottomLeft" activeCell="O6" sqref="O6"/>
      <selection pane="bottomRight" activeCell="B2" sqref="B2"/>
    </sheetView>
  </sheetViews>
  <sheetFormatPr defaultColWidth="8.85546875" defaultRowHeight="12.75" x14ac:dyDescent="0.2"/>
  <cols>
    <col min="1" max="1" width="23.42578125" customWidth="1"/>
    <col min="2" max="2" width="90.7109375" customWidth="1"/>
    <col min="3" max="3" width="10.140625" customWidth="1"/>
  </cols>
  <sheetData>
    <row r="1" spans="2:3" ht="22.5" customHeight="1" x14ac:dyDescent="0.25">
      <c r="B1" s="129" t="s">
        <v>17</v>
      </c>
      <c r="C1" s="130"/>
    </row>
    <row r="2" spans="2:3" ht="22.5" customHeight="1" x14ac:dyDescent="0.2">
      <c r="B2" s="10" t="s">
        <v>197</v>
      </c>
      <c r="C2" s="10"/>
    </row>
    <row r="3" spans="2:3" ht="22.5" customHeight="1" x14ac:dyDescent="0.2">
      <c r="B3" s="10" t="s">
        <v>18</v>
      </c>
      <c r="C3" s="10"/>
    </row>
    <row r="4" spans="2:3" ht="16.899999999999999" customHeight="1" x14ac:dyDescent="0.2">
      <c r="B4" s="131" t="s">
        <v>8</v>
      </c>
      <c r="C4" s="132"/>
    </row>
    <row r="5" spans="2:3" ht="13.15" customHeight="1" x14ac:dyDescent="0.2">
      <c r="B5" s="133" t="s">
        <v>5</v>
      </c>
      <c r="C5" s="134"/>
    </row>
    <row r="6" spans="2:3" s="3" customFormat="1" ht="13.5" customHeight="1" x14ac:dyDescent="0.2">
      <c r="B6" s="135" t="s">
        <v>104</v>
      </c>
      <c r="C6" s="127"/>
    </row>
    <row r="7" spans="2:3" s="3" customFormat="1" ht="13.5" customHeight="1" x14ac:dyDescent="0.2">
      <c r="B7" s="14" t="s">
        <v>119</v>
      </c>
      <c r="C7" s="15"/>
    </row>
    <row r="8" spans="2:3" s="3" customFormat="1" ht="13.5" customHeight="1" x14ac:dyDescent="0.2">
      <c r="B8" s="14" t="s">
        <v>121</v>
      </c>
      <c r="C8" s="15"/>
    </row>
    <row r="9" spans="2:3" s="3" customFormat="1" ht="13.5" customHeight="1" x14ac:dyDescent="0.2">
      <c r="B9" s="135" t="str">
        <f>'5.2.1'!A1</f>
        <v>5.2.1 עלות רכש מערכת SIEM בחלופה מנוהלת</v>
      </c>
      <c r="C9" s="127"/>
    </row>
    <row r="10" spans="2:3" s="3" customFormat="1" ht="13.5" customHeight="1" x14ac:dyDescent="0.2">
      <c r="B10" s="14" t="s">
        <v>132</v>
      </c>
      <c r="C10" s="15"/>
    </row>
    <row r="11" spans="2:3" s="3" customFormat="1" ht="13.5" customHeight="1" x14ac:dyDescent="0.2">
      <c r="B11" s="14" t="s">
        <v>142</v>
      </c>
      <c r="C11" s="15"/>
    </row>
    <row r="12" spans="2:3" s="3" customFormat="1" ht="13.5" customHeight="1" x14ac:dyDescent="0.2">
      <c r="B12" s="135" t="str">
        <f>'5.2.3'!A1</f>
        <v xml:space="preserve">5.2.3 עלות הקמת מערכת SIEM בחלופה מנוהלת
</v>
      </c>
      <c r="C12" s="127"/>
    </row>
    <row r="13" spans="2:3" s="3" customFormat="1" ht="13.5" customHeight="1" x14ac:dyDescent="0.2">
      <c r="B13" s="135" t="str">
        <f>'5.2.4'!A1</f>
        <v xml:space="preserve">5.2.4 עלות שירות שוטף ושוש"ים  SIEM חלופה מנוהלת </v>
      </c>
      <c r="C13" s="127"/>
    </row>
    <row r="14" spans="2:3" s="3" customFormat="1" ht="13.5" customHeight="1" x14ac:dyDescent="0.2">
      <c r="B14" s="135" t="s">
        <v>156</v>
      </c>
      <c r="C14" s="135"/>
    </row>
    <row r="15" spans="2:3" s="3" customFormat="1" ht="13.5" customHeight="1" x14ac:dyDescent="0.2">
      <c r="B15" s="126" t="s">
        <v>158</v>
      </c>
      <c r="C15" s="127"/>
    </row>
    <row r="16" spans="2:3" s="3" customFormat="1" ht="13.5" customHeight="1" x14ac:dyDescent="0.2">
      <c r="B16" s="126" t="s">
        <v>178</v>
      </c>
      <c r="C16" s="127"/>
    </row>
    <row r="17" spans="2:6" s="3" customFormat="1" ht="13.5" customHeight="1" x14ac:dyDescent="0.2">
      <c r="B17" s="126" t="s">
        <v>179</v>
      </c>
      <c r="C17" s="127"/>
    </row>
    <row r="18" spans="2:6" s="2" customFormat="1" ht="17.45" customHeight="1" x14ac:dyDescent="0.2">
      <c r="B18" s="4" t="s">
        <v>10</v>
      </c>
      <c r="C18" s="13">
        <v>3.641</v>
      </c>
      <c r="D18" s="1" t="s">
        <v>201</v>
      </c>
      <c r="E18" s="1"/>
      <c r="F18" s="1"/>
    </row>
    <row r="19" spans="2:6" ht="15.75" customHeight="1" x14ac:dyDescent="0.25">
      <c r="B19" s="136" t="s">
        <v>6</v>
      </c>
      <c r="C19" s="137"/>
      <c r="D19" s="1"/>
      <c r="E19" s="1"/>
      <c r="F19" s="1"/>
    </row>
    <row r="20" spans="2:6" s="5" customFormat="1" ht="15" customHeight="1" x14ac:dyDescent="0.2">
      <c r="B20" s="138" t="s">
        <v>11</v>
      </c>
      <c r="C20" s="139"/>
    </row>
    <row r="21" spans="2:6" s="5" customFormat="1" ht="15" customHeight="1" x14ac:dyDescent="0.2">
      <c r="B21" s="138" t="s">
        <v>12</v>
      </c>
      <c r="C21" s="139"/>
    </row>
    <row r="22" spans="2:6" s="5" customFormat="1" ht="15" customHeight="1" x14ac:dyDescent="0.2">
      <c r="B22" s="138" t="s">
        <v>13</v>
      </c>
      <c r="C22" s="139"/>
    </row>
    <row r="23" spans="2:6" s="5" customFormat="1" ht="15" customHeight="1" x14ac:dyDescent="0.2">
      <c r="B23" s="128" t="s">
        <v>14</v>
      </c>
      <c r="C23" s="140"/>
    </row>
    <row r="24" spans="2:6" s="5" customFormat="1" ht="15" customHeight="1" x14ac:dyDescent="0.2">
      <c r="B24" s="128" t="s">
        <v>15</v>
      </c>
      <c r="C24" s="128"/>
    </row>
    <row r="25" spans="2:6" s="5" customFormat="1" ht="15" customHeight="1" x14ac:dyDescent="0.2">
      <c r="B25" s="138" t="s">
        <v>16</v>
      </c>
      <c r="C25" s="139"/>
    </row>
  </sheetData>
  <sheetProtection password="C3CA" sheet="1" objects="1" scenarios="1"/>
  <mergeCells count="18">
    <mergeCell ref="B25:C25"/>
    <mergeCell ref="B20:C20"/>
    <mergeCell ref="B21:C21"/>
    <mergeCell ref="B22:C22"/>
    <mergeCell ref="B23:C23"/>
    <mergeCell ref="B16:C16"/>
    <mergeCell ref="B17:C17"/>
    <mergeCell ref="B24:C24"/>
    <mergeCell ref="B1:C1"/>
    <mergeCell ref="B4:C4"/>
    <mergeCell ref="B5:C5"/>
    <mergeCell ref="B6:C6"/>
    <mergeCell ref="B19:C19"/>
    <mergeCell ref="B14:C14"/>
    <mergeCell ref="B15:C15"/>
    <mergeCell ref="B9:C9"/>
    <mergeCell ref="B12:C12"/>
    <mergeCell ref="B13:C13"/>
  </mergeCells>
  <phoneticPr fontId="0" type="noConversion"/>
  <hyperlinks>
    <hyperlink ref="B9" location="'5.3.2'!A2" display="'5.3.2'!A2" xr:uid="{00000000-0004-0000-0000-000000000000}"/>
    <hyperlink ref="B12" location="'5.3.2'!A2" display="'5.3.2'!A2" xr:uid="{00000000-0004-0000-0000-000001000000}"/>
    <hyperlink ref="B9:C9" location="'5.2.1'!A1" display="'5.2.1'!A1" xr:uid="{00000000-0004-0000-0000-000002000000}"/>
    <hyperlink ref="B12:C12" location="'5.2.3'!A1" display="'5.2.3'!A1" xr:uid="{00000000-0004-0000-0000-000003000000}"/>
    <hyperlink ref="B15:C15" location="'5.3.2'!A1" display="5.3.2 שירותי CSOC שושים" xr:uid="{00000000-0004-0000-0000-000004000000}"/>
    <hyperlink ref="B16:C16" location="'5.4.1'!A1" display="5.4.1 TCO עבור  פתרון  SIEM  בחלופת SaaS" xr:uid="{00000000-0004-0000-0000-000005000000}"/>
    <hyperlink ref="B17:C17" location="'5.4.2'!A1" display="5.4.2 TCO הכולל פתרון SIEM בחלופה מנוהלת" xr:uid="{00000000-0004-0000-0000-000006000000}"/>
    <hyperlink ref="B6:C6" location="'5.1.1'!A1" display="5.1.1 עלות הקמת מערכת SIEM בחלופת SaaS" xr:uid="{00000000-0004-0000-0000-000007000000}"/>
    <hyperlink ref="B14:C14" location="'5.3.1'!A1" display="5.3.1 עלות שירותי CSOC שוטף" xr:uid="{00000000-0004-0000-0000-000008000000}"/>
    <hyperlink ref="B8" location="'  5.1.3'!A1" display="5.1.3 עלות שו&quot;שים SIEM בחלופת SaaS" xr:uid="{00000000-0004-0000-0000-000009000000}"/>
    <hyperlink ref="B10" location="'5.2.2.1'!A1" display="5.2.2.1 עלות לשירות IaaS עבור חלופת SIEM מנוהל" xr:uid="{00000000-0004-0000-0000-00000A000000}"/>
    <hyperlink ref="B11" location="'5.2.2.2'!A1" display="5.2.2.2 עלות לתשתית  SIEM בחלופה מנוהלת ובתצורת On Perm" xr:uid="{00000000-0004-0000-0000-00000B000000}"/>
    <hyperlink ref="B13:C13" location="'5.2.4'!A1" display="'5.2.4'!A1" xr:uid="{00000000-0004-0000-0000-00000C000000}"/>
    <hyperlink ref="B7" location="'5.1.2'!A1" display="5.1.2 עלות שירות שוטף מערכת SIEM בחלופת SaaS" xr:uid="{00000000-0004-0000-0000-00000D000000}"/>
  </hyperlinks>
  <printOptions horizontalCentered="1"/>
  <pageMargins left="0.15748031496062992" right="0.39370078740157483" top="0.47244094488188981" bottom="0.98425196850393704" header="0.35433070866141736" footer="0.51181102362204722"/>
  <pageSetup paperSize="9" scale="99" orientation="portrait" r:id="rId1"/>
  <headerFooter alignWithMargins="0">
    <oddFooter>Page &amp;P&amp;Rגיליון מענה לפרק עלות 20190218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rightToLeft="1" workbookViewId="0">
      <selection activeCell="F1" sqref="F1:F2"/>
    </sheetView>
  </sheetViews>
  <sheetFormatPr defaultRowHeight="12.75" x14ac:dyDescent="0.2"/>
  <cols>
    <col min="1" max="1" width="3.85546875" bestFit="1" customWidth="1"/>
    <col min="2" max="2" width="46.5703125" customWidth="1"/>
    <col min="3" max="3" width="17.5703125" customWidth="1"/>
    <col min="4" max="4" width="8.7109375" style="29"/>
    <col min="5" max="5" width="27.7109375" customWidth="1"/>
  </cols>
  <sheetData>
    <row r="1" spans="1:6" s="2" customFormat="1" ht="21" customHeight="1" x14ac:dyDescent="0.2">
      <c r="A1" s="141" t="s">
        <v>152</v>
      </c>
      <c r="B1" s="141"/>
      <c r="C1" s="141"/>
      <c r="D1" s="141"/>
      <c r="E1" s="141"/>
      <c r="F1" s="157" t="s">
        <v>7</v>
      </c>
    </row>
    <row r="2" spans="1:6" s="2" customFormat="1" ht="27.95" customHeight="1" thickBot="1" x14ac:dyDescent="0.25">
      <c r="A2" s="186" t="s">
        <v>69</v>
      </c>
      <c r="B2" s="178"/>
      <c r="C2" s="178"/>
      <c r="D2" s="178"/>
      <c r="E2" s="179"/>
      <c r="F2" s="134"/>
    </row>
    <row r="3" spans="1:6" ht="30.75" thickBot="1" x14ac:dyDescent="0.25">
      <c r="A3" s="94" t="s">
        <v>19</v>
      </c>
      <c r="B3" s="95" t="s">
        <v>153</v>
      </c>
      <c r="C3" s="95" t="s">
        <v>154</v>
      </c>
      <c r="D3" s="95" t="s">
        <v>120</v>
      </c>
      <c r="E3" s="95" t="s">
        <v>155</v>
      </c>
    </row>
    <row r="4" spans="1:6" ht="32.25" thickBot="1" x14ac:dyDescent="0.25">
      <c r="A4" s="79" t="s">
        <v>41</v>
      </c>
      <c r="B4" s="80" t="s">
        <v>64</v>
      </c>
      <c r="C4" s="63"/>
      <c r="D4" s="78">
        <v>12</v>
      </c>
      <c r="E4" s="26">
        <f>_Toc505673886*_Toc505673887</f>
        <v>0</v>
      </c>
    </row>
    <row r="5" spans="1:6" ht="32.25" thickBot="1" x14ac:dyDescent="0.25">
      <c r="A5" s="79" t="s">
        <v>44</v>
      </c>
      <c r="B5" s="80" t="s">
        <v>65</v>
      </c>
      <c r="C5" s="63"/>
      <c r="D5" s="78">
        <v>3</v>
      </c>
      <c r="E5" s="26">
        <f>C5*D5</f>
        <v>0</v>
      </c>
    </row>
    <row r="6" spans="1:6" ht="32.25" thickBot="1" x14ac:dyDescent="0.25">
      <c r="A6" s="79" t="s">
        <v>46</v>
      </c>
      <c r="B6" s="80" t="s">
        <v>66</v>
      </c>
      <c r="C6" s="63"/>
      <c r="D6" s="78">
        <v>12</v>
      </c>
      <c r="E6" s="26">
        <f>C6*D6</f>
        <v>0</v>
      </c>
    </row>
    <row r="7" spans="1:6" ht="32.25" thickBot="1" x14ac:dyDescent="0.25">
      <c r="A7" s="79" t="s">
        <v>48</v>
      </c>
      <c r="B7" s="80" t="s">
        <v>67</v>
      </c>
      <c r="C7" s="63"/>
      <c r="D7" s="78">
        <v>12</v>
      </c>
      <c r="E7" s="26">
        <f>C7*D7</f>
        <v>0</v>
      </c>
    </row>
    <row r="8" spans="1:6" ht="27" customHeight="1" thickBot="1" x14ac:dyDescent="0.25">
      <c r="A8" s="79" t="s">
        <v>54</v>
      </c>
      <c r="B8" s="80" t="s">
        <v>68</v>
      </c>
      <c r="C8" s="40"/>
      <c r="D8" s="41"/>
      <c r="E8" s="97">
        <f>SUM(E4:E7)</f>
        <v>0</v>
      </c>
    </row>
  </sheetData>
  <mergeCells count="3">
    <mergeCell ref="A1:E1"/>
    <mergeCell ref="F1:F2"/>
    <mergeCell ref="A2:E2"/>
  </mergeCells>
  <hyperlinks>
    <hyperlink ref="F1" location="שער!A1" display="חזור לעמוד השער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5"/>
  <sheetViews>
    <sheetView rightToLeft="1" workbookViewId="0">
      <selection activeCell="G1" sqref="G1:G2"/>
    </sheetView>
  </sheetViews>
  <sheetFormatPr defaultRowHeight="12.75" x14ac:dyDescent="0.2"/>
  <cols>
    <col min="1" max="1" width="4.5703125" style="43" bestFit="1" customWidth="1"/>
    <col min="2" max="2" width="65.5703125" style="43" customWidth="1"/>
    <col min="3" max="3" width="22.85546875" style="43" customWidth="1"/>
    <col min="4" max="4" width="8.7109375" style="44"/>
    <col min="5" max="5" width="26.42578125" style="43" customWidth="1"/>
  </cols>
  <sheetData>
    <row r="1" spans="1:7" s="2" customFormat="1" ht="15.75" x14ac:dyDescent="0.2">
      <c r="A1" s="141" t="s">
        <v>157</v>
      </c>
      <c r="B1" s="141"/>
      <c r="C1" s="141"/>
      <c r="D1" s="141"/>
      <c r="E1" s="141"/>
      <c r="F1" s="141"/>
      <c r="G1" s="157" t="s">
        <v>7</v>
      </c>
    </row>
    <row r="2" spans="1:7" s="2" customFormat="1" ht="13.5" thickBot="1" x14ac:dyDescent="0.25">
      <c r="A2" s="186" t="s">
        <v>69</v>
      </c>
      <c r="B2" s="178"/>
      <c r="C2" s="178"/>
      <c r="D2" s="178"/>
      <c r="E2" s="178"/>
      <c r="F2" s="179"/>
      <c r="G2" s="134"/>
    </row>
    <row r="3" spans="1:7" ht="30.75" thickBot="1" x14ac:dyDescent="0.25">
      <c r="A3" s="94" t="s">
        <v>19</v>
      </c>
      <c r="B3" s="95" t="s">
        <v>3</v>
      </c>
      <c r="C3" s="95" t="s">
        <v>154</v>
      </c>
      <c r="D3" s="122" t="s">
        <v>1</v>
      </c>
      <c r="E3" s="94" t="s">
        <v>155</v>
      </c>
    </row>
    <row r="4" spans="1:7" ht="16.5" thickBot="1" x14ac:dyDescent="0.25">
      <c r="A4" s="121" t="s">
        <v>23</v>
      </c>
      <c r="B4" s="80" t="s">
        <v>162</v>
      </c>
      <c r="C4" s="83"/>
      <c r="D4" s="123">
        <v>18</v>
      </c>
      <c r="E4" s="26">
        <f t="shared" ref="E4:E13" si="0">C4*D4</f>
        <v>0</v>
      </c>
    </row>
    <row r="5" spans="1:7" ht="16.5" thickBot="1" x14ac:dyDescent="0.25">
      <c r="A5" s="121" t="s">
        <v>24</v>
      </c>
      <c r="B5" s="80" t="s">
        <v>163</v>
      </c>
      <c r="C5" s="83"/>
      <c r="D5" s="123">
        <v>3</v>
      </c>
      <c r="E5" s="26">
        <f t="shared" si="0"/>
        <v>0</v>
      </c>
    </row>
    <row r="6" spans="1:7" ht="31.5" thickBot="1" x14ac:dyDescent="0.25">
      <c r="A6" s="121" t="s">
        <v>25</v>
      </c>
      <c r="B6" s="80" t="s">
        <v>159</v>
      </c>
      <c r="C6" s="83"/>
      <c r="D6" s="123">
        <v>6</v>
      </c>
      <c r="E6" s="26">
        <f t="shared" si="0"/>
        <v>0</v>
      </c>
    </row>
    <row r="7" spans="1:7" ht="31.5" thickBot="1" x14ac:dyDescent="0.25">
      <c r="A7" s="121" t="s">
        <v>26</v>
      </c>
      <c r="B7" s="80" t="s">
        <v>160</v>
      </c>
      <c r="C7" s="83"/>
      <c r="D7" s="123">
        <v>4</v>
      </c>
      <c r="E7" s="26">
        <f t="shared" si="0"/>
        <v>0</v>
      </c>
    </row>
    <row r="8" spans="1:7" ht="16.5" thickBot="1" x14ac:dyDescent="0.25">
      <c r="A8" s="121" t="s">
        <v>27</v>
      </c>
      <c r="B8" s="80" t="s">
        <v>161</v>
      </c>
      <c r="C8" s="83"/>
      <c r="D8" s="123">
        <v>6</v>
      </c>
      <c r="E8" s="26">
        <f t="shared" si="0"/>
        <v>0</v>
      </c>
    </row>
    <row r="9" spans="1:7" ht="16.5" thickBot="1" x14ac:dyDescent="0.25">
      <c r="A9" s="121" t="s">
        <v>70</v>
      </c>
      <c r="B9" s="80" t="s">
        <v>203</v>
      </c>
      <c r="C9" s="83"/>
      <c r="D9" s="123">
        <v>2</v>
      </c>
      <c r="E9" s="26">
        <f t="shared" si="0"/>
        <v>0</v>
      </c>
    </row>
    <row r="10" spans="1:7" ht="16.5" thickBot="1" x14ac:dyDescent="0.25">
      <c r="A10" s="121" t="s">
        <v>71</v>
      </c>
      <c r="B10" s="80" t="s">
        <v>72</v>
      </c>
      <c r="C10" s="83"/>
      <c r="D10" s="123">
        <v>2</v>
      </c>
      <c r="E10" s="26">
        <f t="shared" si="0"/>
        <v>0</v>
      </c>
    </row>
    <row r="11" spans="1:7" ht="16.5" thickBot="1" x14ac:dyDescent="0.25">
      <c r="A11" s="121" t="s">
        <v>73</v>
      </c>
      <c r="B11" s="80" t="s">
        <v>74</v>
      </c>
      <c r="C11" s="83"/>
      <c r="D11" s="123">
        <v>2</v>
      </c>
      <c r="E11" s="26">
        <f t="shared" si="0"/>
        <v>0</v>
      </c>
    </row>
    <row r="12" spans="1:7" ht="16.5" thickBot="1" x14ac:dyDescent="0.25">
      <c r="A12" s="121" t="s">
        <v>75</v>
      </c>
      <c r="B12" s="80" t="s">
        <v>76</v>
      </c>
      <c r="C12" s="83"/>
      <c r="D12" s="123">
        <v>2</v>
      </c>
      <c r="E12" s="26">
        <f t="shared" si="0"/>
        <v>0</v>
      </c>
    </row>
    <row r="13" spans="1:7" ht="31.5" thickBot="1" x14ac:dyDescent="0.25">
      <c r="A13" s="121" t="s">
        <v>77</v>
      </c>
      <c r="B13" s="80" t="s">
        <v>78</v>
      </c>
      <c r="C13" s="83"/>
      <c r="D13" s="123">
        <v>2</v>
      </c>
      <c r="E13" s="26">
        <f t="shared" si="0"/>
        <v>0</v>
      </c>
    </row>
    <row r="14" spans="1:7" ht="31.5" thickBot="1" x14ac:dyDescent="0.25">
      <c r="A14" s="121" t="s">
        <v>79</v>
      </c>
      <c r="B14" s="80" t="s">
        <v>80</v>
      </c>
      <c r="C14" s="40"/>
      <c r="D14" s="124"/>
      <c r="E14" s="96">
        <f>SUM(E4:E13)</f>
        <v>0</v>
      </c>
    </row>
    <row r="15" spans="1:7" ht="15" x14ac:dyDescent="0.2">
      <c r="A15" s="42"/>
      <c r="B15" s="125"/>
      <c r="C15" s="125"/>
    </row>
  </sheetData>
  <mergeCells count="3">
    <mergeCell ref="A1:F1"/>
    <mergeCell ref="G1:G2"/>
    <mergeCell ref="A2:F2"/>
  </mergeCells>
  <hyperlinks>
    <hyperlink ref="G1" location="שער!A1" display="חזור לעמוד השער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"/>
  <sheetViews>
    <sheetView rightToLeft="1" workbookViewId="0">
      <selection sqref="A1:F1"/>
    </sheetView>
  </sheetViews>
  <sheetFormatPr defaultRowHeight="12.75" x14ac:dyDescent="0.2"/>
  <cols>
    <col min="1" max="1" width="4.5703125" bestFit="1" customWidth="1"/>
    <col min="2" max="2" width="46.5703125" bestFit="1" customWidth="1"/>
    <col min="3" max="3" width="16" customWidth="1"/>
    <col min="4" max="4" width="18.42578125" customWidth="1"/>
    <col min="5" max="5" width="12.5703125" customWidth="1"/>
    <col min="6" max="6" width="24" customWidth="1"/>
  </cols>
  <sheetData>
    <row r="1" spans="1:7" s="2" customFormat="1" ht="21" customHeight="1" x14ac:dyDescent="0.2">
      <c r="A1" s="141" t="s">
        <v>200</v>
      </c>
      <c r="B1" s="141"/>
      <c r="C1" s="141"/>
      <c r="D1" s="141"/>
      <c r="E1" s="141"/>
      <c r="F1" s="141"/>
      <c r="G1" s="157" t="s">
        <v>7</v>
      </c>
    </row>
    <row r="2" spans="1:7" s="2" customFormat="1" ht="27.95" customHeight="1" thickBot="1" x14ac:dyDescent="0.25">
      <c r="A2" s="186" t="s">
        <v>81</v>
      </c>
      <c r="B2" s="178"/>
      <c r="C2" s="178"/>
      <c r="D2" s="178"/>
      <c r="E2" s="178"/>
      <c r="F2" s="179"/>
      <c r="G2" s="134"/>
    </row>
    <row r="3" spans="1:7" ht="15.75" thickBot="1" x14ac:dyDescent="0.25">
      <c r="A3" s="101" t="s">
        <v>19</v>
      </c>
      <c r="B3" s="102" t="s">
        <v>82</v>
      </c>
      <c r="C3" s="103" t="s">
        <v>177</v>
      </c>
      <c r="D3" s="106" t="s">
        <v>84</v>
      </c>
      <c r="E3" s="107" t="s">
        <v>4</v>
      </c>
      <c r="F3" s="106" t="s">
        <v>164</v>
      </c>
    </row>
    <row r="4" spans="1:7" ht="16.5" thickBot="1" x14ac:dyDescent="0.25">
      <c r="A4" s="104" t="s">
        <v>41</v>
      </c>
      <c r="B4" s="105" t="s">
        <v>86</v>
      </c>
      <c r="C4" s="81" t="s">
        <v>165</v>
      </c>
      <c r="D4" s="110">
        <f>'5.1.1'!F8</f>
        <v>0</v>
      </c>
      <c r="E4" s="78">
        <v>1</v>
      </c>
      <c r="F4" s="111">
        <f>D4*E4</f>
        <v>0</v>
      </c>
    </row>
    <row r="5" spans="1:7" ht="32.25" thickBot="1" x14ac:dyDescent="0.25">
      <c r="A5" s="104" t="s">
        <v>44</v>
      </c>
      <c r="B5" s="105" t="s">
        <v>166</v>
      </c>
      <c r="C5" s="81" t="s">
        <v>167</v>
      </c>
      <c r="D5" s="100">
        <f>'5.1.2'!G12</f>
        <v>0</v>
      </c>
      <c r="E5" s="78" t="s">
        <v>168</v>
      </c>
      <c r="F5" s="111">
        <f>D5*שער!C18</f>
        <v>0</v>
      </c>
    </row>
    <row r="6" spans="1:7" ht="16.5" thickBot="1" x14ac:dyDescent="0.25">
      <c r="A6" s="104" t="s">
        <v>46</v>
      </c>
      <c r="B6" s="105" t="s">
        <v>169</v>
      </c>
      <c r="C6" s="81" t="s">
        <v>170</v>
      </c>
      <c r="D6" s="110">
        <f>'  5.1.3'!E7</f>
        <v>0</v>
      </c>
      <c r="E6" s="78">
        <v>5</v>
      </c>
      <c r="F6" s="111">
        <f>D6*E6</f>
        <v>0</v>
      </c>
    </row>
    <row r="7" spans="1:7" ht="32.25" thickBot="1" x14ac:dyDescent="0.25">
      <c r="A7" s="104" t="s">
        <v>48</v>
      </c>
      <c r="B7" s="105" t="s">
        <v>87</v>
      </c>
      <c r="C7" s="81" t="s">
        <v>171</v>
      </c>
      <c r="D7" s="100">
        <f>'5.1.2'!G13</f>
        <v>0</v>
      </c>
      <c r="E7" s="78" t="s">
        <v>168</v>
      </c>
      <c r="F7" s="111">
        <f>D7*שער!C18</f>
        <v>0</v>
      </c>
    </row>
    <row r="8" spans="1:7" ht="16.5" thickBot="1" x14ac:dyDescent="0.25">
      <c r="A8" s="104" t="s">
        <v>54</v>
      </c>
      <c r="B8" s="105" t="s">
        <v>172</v>
      </c>
      <c r="C8" s="81" t="s">
        <v>173</v>
      </c>
      <c r="D8" s="110">
        <f>'5.3.1'!E8</f>
        <v>0</v>
      </c>
      <c r="E8" s="78">
        <v>5</v>
      </c>
      <c r="F8" s="111">
        <f>D8*E8</f>
        <v>0</v>
      </c>
    </row>
    <row r="9" spans="1:7" ht="16.5" thickBot="1" x14ac:dyDescent="0.25">
      <c r="A9" s="104" t="s">
        <v>55</v>
      </c>
      <c r="B9" s="105" t="s">
        <v>174</v>
      </c>
      <c r="C9" s="81" t="s">
        <v>175</v>
      </c>
      <c r="D9" s="110">
        <f>'5.3.2'!E14</f>
        <v>0</v>
      </c>
      <c r="E9" s="78">
        <v>5</v>
      </c>
      <c r="F9" s="111">
        <f>D9*E9</f>
        <v>0</v>
      </c>
    </row>
    <row r="10" spans="1:7" ht="35.1" customHeight="1" thickBot="1" x14ac:dyDescent="0.25">
      <c r="A10" s="187" t="s">
        <v>176</v>
      </c>
      <c r="B10" s="188"/>
      <c r="C10" s="46"/>
      <c r="D10" s="108"/>
      <c r="E10" s="109"/>
      <c r="F10" s="112">
        <f>SUM(F4:F9)</f>
        <v>0</v>
      </c>
    </row>
  </sheetData>
  <mergeCells count="4">
    <mergeCell ref="A1:F1"/>
    <mergeCell ref="G1:G2"/>
    <mergeCell ref="A2:F2"/>
    <mergeCell ref="A10:B10"/>
  </mergeCells>
  <hyperlinks>
    <hyperlink ref="G1" location="שער!A1" display="חזור לעמוד השער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4"/>
  <sheetViews>
    <sheetView rightToLeft="1" workbookViewId="0">
      <selection activeCell="G1" sqref="G1:G2"/>
    </sheetView>
  </sheetViews>
  <sheetFormatPr defaultRowHeight="12.75" x14ac:dyDescent="0.2"/>
  <cols>
    <col min="1" max="1" width="5.42578125" customWidth="1"/>
    <col min="2" max="2" width="46.5703125" bestFit="1" customWidth="1"/>
    <col min="3" max="3" width="20" customWidth="1"/>
    <col min="4" max="4" width="21" customWidth="1"/>
    <col min="5" max="5" width="14.85546875" customWidth="1"/>
    <col min="6" max="6" width="25.140625" customWidth="1"/>
  </cols>
  <sheetData>
    <row r="1" spans="1:8" ht="28.5" customHeight="1" x14ac:dyDescent="0.2">
      <c r="A1" s="141" t="s">
        <v>180</v>
      </c>
      <c r="B1" s="141"/>
      <c r="C1" s="141"/>
      <c r="D1" s="141"/>
      <c r="E1" s="141"/>
      <c r="F1" s="141"/>
      <c r="G1" s="157" t="s">
        <v>7</v>
      </c>
    </row>
    <row r="2" spans="1:8" ht="12.95" customHeight="1" thickBot="1" x14ac:dyDescent="0.25">
      <c r="A2" s="186" t="s">
        <v>81</v>
      </c>
      <c r="B2" s="178"/>
      <c r="C2" s="178"/>
      <c r="D2" s="178"/>
      <c r="E2" s="178"/>
      <c r="F2" s="179"/>
      <c r="G2" s="134"/>
    </row>
    <row r="3" spans="1:8" ht="32.25" thickBot="1" x14ac:dyDescent="0.25">
      <c r="A3" s="45" t="s">
        <v>19</v>
      </c>
      <c r="B3" s="113" t="s">
        <v>82</v>
      </c>
      <c r="C3" s="114" t="s">
        <v>83</v>
      </c>
      <c r="D3" s="115" t="s">
        <v>84</v>
      </c>
      <c r="E3" s="116" t="s">
        <v>4</v>
      </c>
      <c r="F3" s="114" t="s">
        <v>85</v>
      </c>
    </row>
    <row r="4" spans="1:8" ht="24.95" customHeight="1" thickBot="1" x14ac:dyDescent="0.25">
      <c r="A4" s="104" t="s">
        <v>41</v>
      </c>
      <c r="B4" s="105" t="s">
        <v>89</v>
      </c>
      <c r="C4" s="80" t="s">
        <v>181</v>
      </c>
      <c r="D4" s="22">
        <f>'5.2.1'!G6</f>
        <v>0</v>
      </c>
      <c r="E4" s="78" t="s">
        <v>168</v>
      </c>
      <c r="F4" s="111">
        <f>D4*שער!C18</f>
        <v>0</v>
      </c>
    </row>
    <row r="5" spans="1:8" ht="27.6" customHeight="1" thickBot="1" x14ac:dyDescent="0.25">
      <c r="A5" s="104" t="s">
        <v>44</v>
      </c>
      <c r="B5" s="105" t="s">
        <v>182</v>
      </c>
      <c r="C5" s="80" t="s">
        <v>183</v>
      </c>
      <c r="D5" s="22">
        <f>'5.2.1'!G7</f>
        <v>0</v>
      </c>
      <c r="E5" s="78" t="s">
        <v>168</v>
      </c>
      <c r="F5" s="111">
        <f>D5*שער!C18</f>
        <v>0</v>
      </c>
    </row>
    <row r="6" spans="1:8" ht="27.6" customHeight="1" thickBot="1" x14ac:dyDescent="0.25">
      <c r="A6" s="104" t="s">
        <v>46</v>
      </c>
      <c r="B6" s="105" t="s">
        <v>90</v>
      </c>
      <c r="C6" s="80" t="s">
        <v>184</v>
      </c>
      <c r="D6" s="22">
        <f>'5.2.2.1'!G7</f>
        <v>0</v>
      </c>
      <c r="E6" s="78" t="s">
        <v>185</v>
      </c>
      <c r="F6" s="111">
        <f>D6*שער!C18*2</f>
        <v>0</v>
      </c>
    </row>
    <row r="7" spans="1:8" ht="32.25" thickBot="1" x14ac:dyDescent="0.25">
      <c r="A7" s="104" t="s">
        <v>48</v>
      </c>
      <c r="B7" s="105" t="s">
        <v>91</v>
      </c>
      <c r="C7" s="80" t="s">
        <v>186</v>
      </c>
      <c r="D7" s="110">
        <f>MIN('5.2.2.2'!E8,'5.2.2.2'!E11)</f>
        <v>0</v>
      </c>
      <c r="E7" s="78">
        <v>1</v>
      </c>
      <c r="F7" s="111">
        <f>D7*E7</f>
        <v>0</v>
      </c>
    </row>
    <row r="8" spans="1:8" ht="24.95" customHeight="1" thickBot="1" x14ac:dyDescent="0.25">
      <c r="A8" s="104" t="s">
        <v>54</v>
      </c>
      <c r="B8" s="105" t="s">
        <v>86</v>
      </c>
      <c r="C8" s="80" t="s">
        <v>187</v>
      </c>
      <c r="D8" s="110">
        <f>'5.2.3'!F8</f>
        <v>0</v>
      </c>
      <c r="E8" s="78">
        <v>1</v>
      </c>
      <c r="F8" s="111">
        <f>D8*E8</f>
        <v>0</v>
      </c>
    </row>
    <row r="9" spans="1:8" ht="48" thickBot="1" x14ac:dyDescent="0.25">
      <c r="A9" s="104" t="s">
        <v>55</v>
      </c>
      <c r="B9" s="105" t="s">
        <v>188</v>
      </c>
      <c r="C9" s="80" t="s">
        <v>183</v>
      </c>
      <c r="D9" s="22">
        <f>'5.2.1'!H7*'5.4.2'!D5</f>
        <v>0</v>
      </c>
      <c r="E9" s="78" t="s">
        <v>189</v>
      </c>
      <c r="F9" s="111">
        <f>D9*שער!C18*3</f>
        <v>0</v>
      </c>
    </row>
    <row r="10" spans="1:8" ht="16.5" thickBot="1" x14ac:dyDescent="0.25">
      <c r="A10" s="104" t="s">
        <v>56</v>
      </c>
      <c r="B10" s="105" t="s">
        <v>190</v>
      </c>
      <c r="C10" s="80" t="s">
        <v>191</v>
      </c>
      <c r="D10" s="110">
        <f>'5.2.4'!F11</f>
        <v>0</v>
      </c>
      <c r="E10" s="78">
        <v>5</v>
      </c>
      <c r="F10" s="111">
        <f>D10*E10</f>
        <v>0</v>
      </c>
      <c r="H10" s="3"/>
    </row>
    <row r="11" spans="1:8" ht="32.25" thickBot="1" x14ac:dyDescent="0.25">
      <c r="A11" s="104" t="s">
        <v>57</v>
      </c>
      <c r="B11" s="105" t="s">
        <v>192</v>
      </c>
      <c r="C11" s="80" t="s">
        <v>193</v>
      </c>
      <c r="D11" s="110">
        <f>MIN('5.2.2.2'!F8,'5.2.2.2'!F11)</f>
        <v>0</v>
      </c>
      <c r="E11" s="78">
        <v>2</v>
      </c>
      <c r="F11" s="111">
        <f>D11*E11</f>
        <v>0</v>
      </c>
    </row>
    <row r="12" spans="1:8" ht="16.5" thickBot="1" x14ac:dyDescent="0.25">
      <c r="A12" s="104" t="s">
        <v>194</v>
      </c>
      <c r="B12" s="105" t="s">
        <v>88</v>
      </c>
      <c r="C12" s="80" t="s">
        <v>173</v>
      </c>
      <c r="D12" s="110">
        <f>'5.3.1'!E8</f>
        <v>0</v>
      </c>
      <c r="E12" s="78">
        <v>5</v>
      </c>
      <c r="F12" s="111">
        <f>D12*E12</f>
        <v>0</v>
      </c>
    </row>
    <row r="13" spans="1:8" ht="24.6" customHeight="1" thickBot="1" x14ac:dyDescent="0.25">
      <c r="A13" s="104" t="s">
        <v>77</v>
      </c>
      <c r="B13" s="105" t="s">
        <v>195</v>
      </c>
      <c r="C13" s="80" t="s">
        <v>175</v>
      </c>
      <c r="D13" s="110">
        <f>'5.3.2'!E14</f>
        <v>0</v>
      </c>
      <c r="E13" s="78">
        <v>5</v>
      </c>
      <c r="F13" s="111">
        <f>D13*E13</f>
        <v>0</v>
      </c>
    </row>
    <row r="14" spans="1:8" ht="24" customHeight="1" thickBot="1" x14ac:dyDescent="0.25">
      <c r="A14" s="119" t="s">
        <v>176</v>
      </c>
      <c r="B14" s="120"/>
      <c r="C14" s="117"/>
      <c r="D14" s="118"/>
      <c r="E14" s="118"/>
      <c r="F14" s="112">
        <f>SUM(F4:F13)</f>
        <v>0</v>
      </c>
    </row>
  </sheetData>
  <mergeCells count="3">
    <mergeCell ref="A1:F1"/>
    <mergeCell ref="G1:G2"/>
    <mergeCell ref="A2:F2"/>
  </mergeCells>
  <hyperlinks>
    <hyperlink ref="G1" location="שער!A1" display="חזור לעמוד השער" xr:uid="{00000000-0004-0000-0C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rightToLeft="1" workbookViewId="0">
      <selection activeCell="G1" sqref="G1:G2"/>
    </sheetView>
  </sheetViews>
  <sheetFormatPr defaultColWidth="9.140625" defaultRowHeight="12.75" x14ac:dyDescent="0.2"/>
  <cols>
    <col min="1" max="1" width="4.85546875" style="6" customWidth="1"/>
    <col min="2" max="3" width="31.140625" style="6" customWidth="1"/>
    <col min="4" max="4" width="30" style="6" customWidth="1"/>
    <col min="5" max="5" width="9.140625" style="17"/>
    <col min="6" max="6" width="17.42578125" style="6" customWidth="1"/>
    <col min="7" max="13" width="9.140625" style="6"/>
    <col min="14" max="14" width="10.140625" style="6" customWidth="1"/>
    <col min="15" max="15" width="12.5703125" style="6" customWidth="1"/>
    <col min="16" max="16384" width="9.140625" style="6"/>
  </cols>
  <sheetData>
    <row r="1" spans="1:7" ht="35.25" customHeight="1" x14ac:dyDescent="0.2">
      <c r="A1" s="141" t="s">
        <v>198</v>
      </c>
      <c r="B1" s="142"/>
      <c r="C1" s="142"/>
      <c r="D1" s="142"/>
      <c r="E1" s="142"/>
      <c r="F1" s="142"/>
      <c r="G1" s="143" t="s">
        <v>7</v>
      </c>
    </row>
    <row r="2" spans="1:7" ht="29.25" customHeight="1" thickBot="1" x14ac:dyDescent="0.25">
      <c r="A2" s="145" t="s">
        <v>103</v>
      </c>
      <c r="B2" s="146"/>
      <c r="C2" s="146"/>
      <c r="D2" s="146"/>
      <c r="E2" s="146"/>
      <c r="F2" s="146"/>
      <c r="G2" s="144"/>
    </row>
    <row r="3" spans="1:7" ht="32.25" thickBot="1" x14ac:dyDescent="0.25">
      <c r="A3" s="47" t="s">
        <v>19</v>
      </c>
      <c r="B3" s="48" t="s">
        <v>33</v>
      </c>
      <c r="C3" s="49" t="s">
        <v>34</v>
      </c>
      <c r="D3" s="49" t="s">
        <v>92</v>
      </c>
      <c r="E3" s="49" t="s">
        <v>35</v>
      </c>
      <c r="F3" s="53" t="s">
        <v>36</v>
      </c>
    </row>
    <row r="4" spans="1:7" ht="32.25" thickBot="1" x14ac:dyDescent="0.25">
      <c r="A4" s="69" t="s">
        <v>23</v>
      </c>
      <c r="B4" s="70" t="s">
        <v>99</v>
      </c>
      <c r="C4" s="71" t="s">
        <v>17</v>
      </c>
      <c r="D4" s="71" t="s">
        <v>93</v>
      </c>
      <c r="E4" s="72">
        <v>0.3</v>
      </c>
      <c r="F4" s="54">
        <f>F8*E4</f>
        <v>0</v>
      </c>
    </row>
    <row r="5" spans="1:7" ht="48" thickBot="1" x14ac:dyDescent="0.25">
      <c r="A5" s="69" t="s">
        <v>24</v>
      </c>
      <c r="B5" s="70" t="s">
        <v>94</v>
      </c>
      <c r="C5" s="71" t="s">
        <v>95</v>
      </c>
      <c r="D5" s="71" t="s">
        <v>96</v>
      </c>
      <c r="E5" s="72">
        <v>0.3</v>
      </c>
      <c r="F5" s="54">
        <f>F8*E5</f>
        <v>0</v>
      </c>
    </row>
    <row r="6" spans="1:7" ht="32.25" thickBot="1" x14ac:dyDescent="0.25">
      <c r="A6" s="69" t="s">
        <v>25</v>
      </c>
      <c r="B6" s="70" t="s">
        <v>97</v>
      </c>
      <c r="C6" s="71" t="s">
        <v>37</v>
      </c>
      <c r="D6" s="71" t="s">
        <v>100</v>
      </c>
      <c r="E6" s="72">
        <v>0.15</v>
      </c>
      <c r="F6" s="54">
        <f>F8*E6</f>
        <v>0</v>
      </c>
    </row>
    <row r="7" spans="1:7" ht="63.75" thickBot="1" x14ac:dyDescent="0.25">
      <c r="A7" s="69" t="s">
        <v>26</v>
      </c>
      <c r="B7" s="70" t="s">
        <v>101</v>
      </c>
      <c r="C7" s="71" t="s">
        <v>37</v>
      </c>
      <c r="D7" s="71" t="s">
        <v>98</v>
      </c>
      <c r="E7" s="72">
        <v>0.25</v>
      </c>
      <c r="F7" s="54">
        <f>F8*E7</f>
        <v>0</v>
      </c>
    </row>
    <row r="8" spans="1:7" ht="33.6" customHeight="1" thickBot="1" x14ac:dyDescent="0.25">
      <c r="A8" s="69" t="s">
        <v>27</v>
      </c>
      <c r="B8" s="50" t="s">
        <v>102</v>
      </c>
      <c r="C8" s="51"/>
      <c r="D8" s="52"/>
      <c r="E8" s="25">
        <f>SUM(E4:E7)</f>
        <v>1</v>
      </c>
      <c r="F8" s="63"/>
    </row>
  </sheetData>
  <mergeCells count="3">
    <mergeCell ref="A1:F1"/>
    <mergeCell ref="G1:G2"/>
    <mergeCell ref="A2:F2"/>
  </mergeCells>
  <hyperlinks>
    <hyperlink ref="G1" location="שער!A1" display="חזור לעמוד השער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15"/>
  <sheetViews>
    <sheetView rightToLeft="1" topLeftCell="A5" zoomScaleNormal="100" workbookViewId="0">
      <selection activeCell="H1" sqref="H1:H2"/>
    </sheetView>
  </sheetViews>
  <sheetFormatPr defaultColWidth="8.85546875" defaultRowHeight="12.75" x14ac:dyDescent="0.2"/>
  <cols>
    <col min="1" max="1" width="5.5703125" style="6" customWidth="1"/>
    <col min="2" max="2" width="47" style="7" customWidth="1"/>
    <col min="3" max="3" width="23.42578125" style="7" customWidth="1"/>
    <col min="4" max="4" width="11.140625" style="8" customWidth="1"/>
    <col min="5" max="5" width="18.42578125" style="7" customWidth="1"/>
    <col min="6" max="6" width="8" style="17" customWidth="1"/>
    <col min="7" max="7" width="21.85546875" style="6" customWidth="1"/>
    <col min="8" max="8" width="10.7109375" style="6" customWidth="1"/>
    <col min="9" max="9" width="9.85546875" style="6" customWidth="1"/>
    <col min="10" max="10" width="9" style="6" customWidth="1"/>
    <col min="11" max="11" width="10.5703125" style="6" customWidth="1"/>
    <col min="12" max="12" width="10.140625" style="6" customWidth="1"/>
    <col min="13" max="13" width="8.85546875" style="6" customWidth="1"/>
    <col min="14" max="14" width="10.28515625" style="6" customWidth="1"/>
    <col min="15" max="15" width="15" style="6" customWidth="1"/>
    <col min="16" max="16384" width="8.85546875" style="6"/>
  </cols>
  <sheetData>
    <row r="1" spans="1:8" ht="19.5" customHeight="1" x14ac:dyDescent="0.2">
      <c r="A1" s="149" t="s">
        <v>105</v>
      </c>
      <c r="B1" s="150"/>
      <c r="C1" s="150"/>
      <c r="D1" s="150"/>
      <c r="E1" s="150"/>
      <c r="F1" s="150"/>
      <c r="G1" s="150"/>
      <c r="H1" s="147" t="s">
        <v>7</v>
      </c>
    </row>
    <row r="2" spans="1:8" ht="41.25" customHeight="1" x14ac:dyDescent="0.2">
      <c r="A2" s="151" t="s">
        <v>111</v>
      </c>
      <c r="B2" s="152"/>
      <c r="C2" s="152"/>
      <c r="D2" s="152"/>
      <c r="E2" s="152"/>
      <c r="F2" s="152"/>
      <c r="G2" s="153"/>
      <c r="H2" s="148"/>
    </row>
    <row r="3" spans="1:8" ht="15" x14ac:dyDescent="0.2">
      <c r="B3" s="55" t="s">
        <v>107</v>
      </c>
      <c r="C3" s="154"/>
      <c r="D3" s="154"/>
      <c r="E3" s="154"/>
      <c r="F3" s="155"/>
      <c r="G3" s="56"/>
    </row>
    <row r="4" spans="1:8" ht="15" x14ac:dyDescent="0.2">
      <c r="B4" s="55" t="s">
        <v>106</v>
      </c>
      <c r="C4" s="154"/>
      <c r="D4" s="154"/>
      <c r="E4" s="154"/>
      <c r="F4" s="155"/>
      <c r="G4" s="56"/>
    </row>
    <row r="5" spans="1:8" ht="15" x14ac:dyDescent="0.2">
      <c r="B5" s="55" t="s">
        <v>108</v>
      </c>
      <c r="C5" s="154"/>
      <c r="D5" s="154"/>
      <c r="E5" s="154"/>
      <c r="F5" s="155"/>
      <c r="G5" s="56"/>
    </row>
    <row r="6" spans="1:8" ht="15" x14ac:dyDescent="0.2">
      <c r="B6" s="55" t="s">
        <v>109</v>
      </c>
      <c r="C6" s="154"/>
      <c r="D6" s="154"/>
      <c r="E6" s="154"/>
      <c r="F6" s="155"/>
      <c r="G6" s="56"/>
    </row>
    <row r="7" spans="1:8" ht="17.45" customHeight="1" thickBot="1" x14ac:dyDescent="0.25">
      <c r="B7" s="55" t="s">
        <v>110</v>
      </c>
      <c r="C7" s="154"/>
      <c r="D7" s="154"/>
      <c r="E7" s="154"/>
      <c r="F7" s="155"/>
      <c r="G7" s="56"/>
    </row>
    <row r="8" spans="1:8" ht="60.75" thickBot="1" x14ac:dyDescent="0.25">
      <c r="A8" s="18" t="s">
        <v>19</v>
      </c>
      <c r="B8" s="57" t="s">
        <v>112</v>
      </c>
      <c r="C8" s="58" t="s">
        <v>21</v>
      </c>
      <c r="D8" s="58" t="s">
        <v>22</v>
      </c>
      <c r="E8" s="58" t="s">
        <v>113</v>
      </c>
      <c r="F8" s="58" t="s">
        <v>114</v>
      </c>
      <c r="G8" s="58" t="s">
        <v>115</v>
      </c>
    </row>
    <row r="9" spans="1:8" ht="32.25" thickBot="1" x14ac:dyDescent="0.25">
      <c r="A9" s="73" t="s">
        <v>23</v>
      </c>
      <c r="B9" s="70" t="s">
        <v>116</v>
      </c>
      <c r="C9" s="61"/>
      <c r="D9" s="62"/>
      <c r="E9" s="22">
        <f>C9-C9*D9</f>
        <v>0</v>
      </c>
      <c r="F9" s="74">
        <v>6</v>
      </c>
      <c r="G9" s="22">
        <f>E9*F9</f>
        <v>0</v>
      </c>
    </row>
    <row r="10" spans="1:8" ht="32.25" thickBot="1" x14ac:dyDescent="0.25">
      <c r="A10" s="73" t="s">
        <v>24</v>
      </c>
      <c r="B10" s="70" t="s">
        <v>117</v>
      </c>
      <c r="C10" s="61"/>
      <c r="D10" s="62"/>
      <c r="E10" s="22">
        <f>C10-C10*D10</f>
        <v>0</v>
      </c>
      <c r="F10" s="74">
        <v>36</v>
      </c>
      <c r="G10" s="22">
        <f>E10*F10</f>
        <v>0</v>
      </c>
    </row>
    <row r="11" spans="1:8" ht="32.25" thickBot="1" x14ac:dyDescent="0.25">
      <c r="A11" s="73" t="s">
        <v>25</v>
      </c>
      <c r="B11" s="70" t="s">
        <v>118</v>
      </c>
      <c r="C11" s="61"/>
      <c r="D11" s="62"/>
      <c r="E11" s="22">
        <f>C11-C11*D11</f>
        <v>0</v>
      </c>
      <c r="F11" s="74">
        <v>18</v>
      </c>
      <c r="G11" s="22">
        <f>E11*F11</f>
        <v>0</v>
      </c>
    </row>
    <row r="12" spans="1:8" ht="38.450000000000003" customHeight="1" thickBot="1" x14ac:dyDescent="0.25">
      <c r="A12" s="73" t="s">
        <v>26</v>
      </c>
      <c r="B12" s="70" t="s">
        <v>29</v>
      </c>
      <c r="C12" s="59"/>
      <c r="D12" s="59"/>
      <c r="E12" s="59"/>
      <c r="F12" s="60"/>
      <c r="G12" s="100">
        <f>SUM(G9:G11)</f>
        <v>0</v>
      </c>
    </row>
    <row r="13" spans="1:8" ht="48" thickBot="1" x14ac:dyDescent="0.25">
      <c r="A13" s="73" t="s">
        <v>27</v>
      </c>
      <c r="B13" s="70" t="s">
        <v>28</v>
      </c>
      <c r="C13" s="61"/>
      <c r="D13" s="62"/>
      <c r="E13" s="22">
        <f>C13-C13*D13</f>
        <v>0</v>
      </c>
      <c r="F13" s="74">
        <v>12</v>
      </c>
      <c r="G13" s="22">
        <f>E13*F13</f>
        <v>0</v>
      </c>
    </row>
    <row r="14" spans="1:8" x14ac:dyDescent="0.2">
      <c r="D14" s="7"/>
    </row>
    <row r="15" spans="1:8" x14ac:dyDescent="0.2">
      <c r="D15" s="7"/>
    </row>
  </sheetData>
  <sheetProtection formatCells="0" formatRows="0" insertRows="0"/>
  <mergeCells count="8">
    <mergeCell ref="H1:H2"/>
    <mergeCell ref="A1:G1"/>
    <mergeCell ref="A2:G2"/>
    <mergeCell ref="C6:F6"/>
    <mergeCell ref="C7:F7"/>
    <mergeCell ref="C5:F5"/>
    <mergeCell ref="C4:F4"/>
    <mergeCell ref="C3:F3"/>
  </mergeCells>
  <phoneticPr fontId="0" type="noConversion"/>
  <hyperlinks>
    <hyperlink ref="H1" location="שער!A1" display="חזור לעמוד השער" xr:uid="{00000000-0004-0000-0200-000000000000}"/>
  </hyperlinks>
  <printOptions horizontalCentered="1"/>
  <pageMargins left="0.19685039370078741" right="0.19685039370078741" top="1.2598425196850394" bottom="0.98425196850393704" header="0.51181102362204722" footer="0.51181102362204722"/>
  <pageSetup paperSize="9" scale="87" orientation="landscape" r:id="rId1"/>
  <headerFooter alignWithMargins="0">
    <oddHeader>&amp;Cהתעשייה הצבאית לישראל בע"מ (תעש) 
מכרז מס' 90-6-38390-00
מיקור חוץ לתפעול ותחזוקה של שירותי המחשוב ומערך המידע של תעש</oddHeader>
    <oddFooter>&amp;L&amp;"Arial,מודגש"&amp;11&amp;A&amp;C&amp;"Arial,מודגש נטוי"חסוי עסקית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E7"/>
  <sheetViews>
    <sheetView rightToLeft="1" workbookViewId="0">
      <selection activeCell="D1" sqref="D1:D2"/>
    </sheetView>
  </sheetViews>
  <sheetFormatPr defaultColWidth="9.140625" defaultRowHeight="12.75" x14ac:dyDescent="0.2"/>
  <cols>
    <col min="1" max="1" width="5.140625" style="12" customWidth="1"/>
    <col min="2" max="2" width="57.85546875" style="12" customWidth="1"/>
    <col min="3" max="3" width="12.7109375" style="12" customWidth="1"/>
    <col min="4" max="4" width="7.42578125" style="12" customWidth="1"/>
    <col min="5" max="5" width="22.5703125" style="12" customWidth="1"/>
    <col min="6" max="16384" width="9.140625" style="12"/>
  </cols>
  <sheetData>
    <row r="1" spans="1:5" s="11" customFormat="1" ht="26.25" customHeight="1" x14ac:dyDescent="0.2">
      <c r="A1" s="141" t="s">
        <v>121</v>
      </c>
      <c r="B1" s="141"/>
      <c r="C1" s="156"/>
      <c r="D1" s="157" t="s">
        <v>7</v>
      </c>
    </row>
    <row r="2" spans="1:5" s="11" customFormat="1" ht="20.25" customHeight="1" thickBot="1" x14ac:dyDescent="0.25">
      <c r="A2" s="145" t="s">
        <v>9</v>
      </c>
      <c r="B2" s="159"/>
      <c r="C2" s="160"/>
      <c r="D2" s="158"/>
    </row>
    <row r="3" spans="1:5" ht="48" thickBot="1" x14ac:dyDescent="0.25">
      <c r="A3" s="16" t="s">
        <v>19</v>
      </c>
      <c r="B3" s="64" t="s">
        <v>3</v>
      </c>
      <c r="C3" s="65" t="s">
        <v>39</v>
      </c>
      <c r="D3" s="65" t="s">
        <v>120</v>
      </c>
      <c r="E3" s="65" t="s">
        <v>40</v>
      </c>
    </row>
    <row r="4" spans="1:5" ht="16.5" thickBot="1" x14ac:dyDescent="0.25">
      <c r="A4" s="75" t="s">
        <v>41</v>
      </c>
      <c r="B4" s="68" t="s">
        <v>42</v>
      </c>
      <c r="C4" s="66"/>
      <c r="D4" s="74">
        <v>4</v>
      </c>
      <c r="E4" s="67">
        <f>C4*D4</f>
        <v>0</v>
      </c>
    </row>
    <row r="5" spans="1:5" ht="32.25" thickBot="1" x14ac:dyDescent="0.25">
      <c r="A5" s="75" t="s">
        <v>44</v>
      </c>
      <c r="B5" s="68" t="s">
        <v>45</v>
      </c>
      <c r="C5" s="66"/>
      <c r="D5" s="74">
        <v>2</v>
      </c>
      <c r="E5" s="67">
        <f>C5*D5</f>
        <v>0</v>
      </c>
    </row>
    <row r="6" spans="1:5" ht="16.5" thickBot="1" x14ac:dyDescent="0.25">
      <c r="A6" s="75" t="s">
        <v>46</v>
      </c>
      <c r="B6" s="68" t="s">
        <v>47</v>
      </c>
      <c r="C6" s="66"/>
      <c r="D6" s="74">
        <v>6</v>
      </c>
      <c r="E6" s="67">
        <f>C6*D6</f>
        <v>0</v>
      </c>
    </row>
    <row r="7" spans="1:5" ht="24" customHeight="1" thickBot="1" x14ac:dyDescent="0.25">
      <c r="A7" s="75" t="s">
        <v>48</v>
      </c>
      <c r="B7" s="68" t="s">
        <v>49</v>
      </c>
      <c r="C7" s="23"/>
      <c r="D7" s="28"/>
      <c r="E7" s="99">
        <f>SUM(E4:E6)</f>
        <v>0</v>
      </c>
    </row>
  </sheetData>
  <mergeCells count="3">
    <mergeCell ref="A1:C1"/>
    <mergeCell ref="D1:D2"/>
    <mergeCell ref="A2:C2"/>
  </mergeCells>
  <phoneticPr fontId="0" type="noConversion"/>
  <hyperlinks>
    <hyperlink ref="D1" location="שער!A1" display="חזור לעמוד השער" xr:uid="{00000000-0004-0000-0300-000000000000}"/>
  </hyperlinks>
  <printOptions horizontalCentered="1"/>
  <pageMargins left="0.15748031496062992" right="0.27" top="1.63" bottom="0.98425196850393704" header="0.51181102362204722" footer="0.51181102362204722"/>
  <pageSetup paperSize="9" orientation="portrait" r:id="rId1"/>
  <headerFooter alignWithMargins="0">
    <oddHeader>&amp;Cהתעשייה הצבאית לישראל בע"מ (תעש) 
מכרז מס' 90-6-38390-00
מיקור חוץ לתפעול ותחזוקה של שירותי המחשוב ומערך המידע של תעש</oddHeader>
    <oddFooter>&amp;L&amp;"Arial,מודגש"&amp;11&amp;A&amp;C&amp;"Arial,מודגש נטוי"חסוי עסקית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H7"/>
  <sheetViews>
    <sheetView rightToLeft="1" workbookViewId="0">
      <pane xSplit="5" ySplit="2" topLeftCell="F3" activePane="bottomRight" state="frozen"/>
      <selection activeCell="O6" sqref="O6"/>
      <selection pane="topRight" activeCell="O6" sqref="O6"/>
      <selection pane="bottomLeft" activeCell="O6" sqref="O6"/>
      <selection pane="bottomRight" activeCell="F1" sqref="F1:F2"/>
    </sheetView>
  </sheetViews>
  <sheetFormatPr defaultColWidth="9.140625" defaultRowHeight="12.75" x14ac:dyDescent="0.2"/>
  <cols>
    <col min="1" max="1" width="6.42578125" style="17" customWidth="1"/>
    <col min="2" max="2" width="22.28515625" style="6" customWidth="1"/>
    <col min="3" max="3" width="17.5703125" style="6" customWidth="1"/>
    <col min="4" max="4" width="11.7109375" style="6" customWidth="1"/>
    <col min="5" max="5" width="19.28515625" style="6" customWidth="1"/>
    <col min="6" max="6" width="5.5703125" style="17" customWidth="1"/>
    <col min="7" max="7" width="26.42578125" style="6" customWidth="1"/>
    <col min="8" max="16384" width="9.140625" style="6"/>
  </cols>
  <sheetData>
    <row r="1" spans="1:8" ht="35.25" customHeight="1" x14ac:dyDescent="0.2">
      <c r="A1" s="165" t="s">
        <v>122</v>
      </c>
      <c r="B1" s="166"/>
      <c r="C1" s="166"/>
      <c r="D1" s="166"/>
      <c r="E1" s="9"/>
      <c r="F1" s="167" t="s">
        <v>7</v>
      </c>
    </row>
    <row r="2" spans="1:8" ht="51" customHeight="1" thickBot="1" x14ac:dyDescent="0.25">
      <c r="A2" s="169" t="s">
        <v>199</v>
      </c>
      <c r="B2" s="170"/>
      <c r="C2" s="171"/>
      <c r="D2" s="171"/>
      <c r="E2" s="172"/>
      <c r="F2" s="168"/>
      <c r="G2" s="173" t="s">
        <v>32</v>
      </c>
      <c r="H2" s="174"/>
    </row>
    <row r="3" spans="1:8" ht="20.100000000000001" customHeight="1" thickBot="1" x14ac:dyDescent="0.25">
      <c r="A3" s="161" t="s">
        <v>107</v>
      </c>
      <c r="B3" s="162"/>
      <c r="C3" s="163"/>
      <c r="D3" s="163"/>
      <c r="E3" s="163"/>
      <c r="F3" s="163"/>
      <c r="G3" s="164"/>
      <c r="H3" s="56"/>
    </row>
    <row r="4" spans="1:8" ht="21.6" customHeight="1" thickBot="1" x14ac:dyDescent="0.25">
      <c r="A4" s="161" t="s">
        <v>106</v>
      </c>
      <c r="B4" s="162"/>
      <c r="C4" s="163"/>
      <c r="D4" s="163"/>
      <c r="E4" s="163"/>
      <c r="F4" s="163"/>
      <c r="G4" s="164"/>
      <c r="H4" s="56"/>
    </row>
    <row r="5" spans="1:8" ht="48" thickBot="1" x14ac:dyDescent="0.25">
      <c r="A5" s="24" t="s">
        <v>19</v>
      </c>
      <c r="B5" s="64" t="s">
        <v>20</v>
      </c>
      <c r="C5" s="65" t="s">
        <v>59</v>
      </c>
      <c r="D5" s="65" t="s">
        <v>123</v>
      </c>
      <c r="E5" s="65" t="s">
        <v>124</v>
      </c>
      <c r="F5" s="65" t="s">
        <v>19</v>
      </c>
      <c r="G5" s="65" t="s">
        <v>125</v>
      </c>
      <c r="H5" s="65" t="s">
        <v>202</v>
      </c>
    </row>
    <row r="6" spans="1:8" ht="48" thickBot="1" x14ac:dyDescent="0.25">
      <c r="A6" s="76" t="s">
        <v>23</v>
      </c>
      <c r="B6" s="68" t="s">
        <v>127</v>
      </c>
      <c r="C6" s="61"/>
      <c r="D6" s="62"/>
      <c r="E6" s="22">
        <f>C6-C6*D6</f>
        <v>0</v>
      </c>
      <c r="F6" s="74">
        <v>15</v>
      </c>
      <c r="G6" s="22">
        <f>E6*F6</f>
        <v>0</v>
      </c>
      <c r="H6" s="23"/>
    </row>
    <row r="7" spans="1:8" ht="47.25" thickBot="1" x14ac:dyDescent="0.25">
      <c r="A7" s="76" t="s">
        <v>24</v>
      </c>
      <c r="B7" s="68" t="s">
        <v>126</v>
      </c>
      <c r="C7" s="61"/>
      <c r="D7" s="62"/>
      <c r="E7" s="22">
        <f>C7-C7*D7</f>
        <v>0</v>
      </c>
      <c r="F7" s="74">
        <v>1</v>
      </c>
      <c r="G7" s="22">
        <f>E7*F7</f>
        <v>0</v>
      </c>
      <c r="H7" s="62"/>
    </row>
  </sheetData>
  <sheetProtection insertRows="0"/>
  <mergeCells count="8">
    <mergeCell ref="A3:B3"/>
    <mergeCell ref="A4:B4"/>
    <mergeCell ref="C3:G3"/>
    <mergeCell ref="C4:G4"/>
    <mergeCell ref="A1:D1"/>
    <mergeCell ref="F1:F2"/>
    <mergeCell ref="A2:E2"/>
    <mergeCell ref="G2:H2"/>
  </mergeCells>
  <phoneticPr fontId="0" type="noConversion"/>
  <hyperlinks>
    <hyperlink ref="F1" location="שער!A1" display="חזור לעמוד השער" xr:uid="{00000000-0004-0000-0400-000000000000}"/>
  </hyperlinks>
  <printOptions horizontalCentered="1"/>
  <pageMargins left="0.15748031496062992" right="0.43" top="1.44" bottom="0.98425196850393704" header="0.51181102362204722" footer="0.51181102362204722"/>
  <pageSetup paperSize="9" orientation="landscape" r:id="rId1"/>
  <headerFooter alignWithMargins="0">
    <oddHeader>&amp;Cהתעשייה הצבאית לישראל בע"מ (תעש) 
מכרז מס' 90-6-38390-00
מיקור חוץ לתפעול ותחזוקה של שירותי המחשוב ומערך המידע של תעש</oddHeader>
    <oddFooter>&amp;L&amp;"Arial,מודגש"&amp;11&amp;A&amp;C&amp;"Arial,מודגש נטוי"חסוי עסקית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G7"/>
  <sheetViews>
    <sheetView rightToLeft="1" workbookViewId="0">
      <selection activeCell="F1" sqref="F1:F2"/>
    </sheetView>
  </sheetViews>
  <sheetFormatPr defaultColWidth="9.140625" defaultRowHeight="12.75" x14ac:dyDescent="0.2"/>
  <cols>
    <col min="1" max="1" width="5.42578125" customWidth="1"/>
    <col min="2" max="2" width="29.85546875" customWidth="1"/>
    <col min="3" max="3" width="17.42578125" customWidth="1"/>
    <col min="5" max="5" width="23.140625" customWidth="1"/>
    <col min="6" max="6" width="13.42578125" customWidth="1"/>
    <col min="7" max="7" width="27.5703125" customWidth="1"/>
  </cols>
  <sheetData>
    <row r="1" spans="1:7" s="2" customFormat="1" ht="21" customHeight="1" x14ac:dyDescent="0.2">
      <c r="A1" s="141" t="s">
        <v>133</v>
      </c>
      <c r="B1" s="141"/>
      <c r="C1" s="141"/>
      <c r="D1" s="141"/>
      <c r="E1" s="141"/>
      <c r="F1" s="157" t="s">
        <v>7</v>
      </c>
    </row>
    <row r="2" spans="1:7" s="2" customFormat="1" ht="20.25" customHeight="1" x14ac:dyDescent="0.2">
      <c r="A2" s="177"/>
      <c r="B2" s="178"/>
      <c r="C2" s="178"/>
      <c r="D2" s="178"/>
      <c r="E2" s="179"/>
      <c r="F2" s="134"/>
    </row>
    <row r="3" spans="1:7" s="2" customFormat="1" x14ac:dyDescent="0.2">
      <c r="A3" s="175" t="s">
        <v>128</v>
      </c>
      <c r="B3" s="176"/>
      <c r="C3" s="176"/>
      <c r="D3" s="180"/>
      <c r="E3" s="181"/>
      <c r="F3" s="181"/>
      <c r="G3" s="181"/>
    </row>
    <row r="4" spans="1:7" s="2" customFormat="1" ht="12.6" customHeight="1" x14ac:dyDescent="0.2">
      <c r="A4" s="175" t="s">
        <v>129</v>
      </c>
      <c r="B4" s="176"/>
      <c r="C4" s="176"/>
      <c r="D4" s="180"/>
      <c r="E4" s="181"/>
      <c r="F4" s="181"/>
      <c r="G4" s="181"/>
    </row>
    <row r="5" spans="1:7" s="2" customFormat="1" ht="23.1" customHeight="1" x14ac:dyDescent="0.2">
      <c r="A5" s="175" t="s">
        <v>130</v>
      </c>
      <c r="B5" s="176"/>
      <c r="C5" s="176"/>
      <c r="D5" s="180"/>
      <c r="E5" s="181"/>
      <c r="F5" s="181"/>
      <c r="G5" s="181"/>
    </row>
    <row r="6" spans="1:7" ht="31.5" x14ac:dyDescent="0.2">
      <c r="A6" s="30" t="s">
        <v>19</v>
      </c>
      <c r="B6" s="31" t="s">
        <v>0</v>
      </c>
      <c r="C6" s="31" t="s">
        <v>59</v>
      </c>
      <c r="D6" s="33" t="s">
        <v>22</v>
      </c>
      <c r="E6" s="31" t="s">
        <v>30</v>
      </c>
      <c r="F6" s="33" t="s">
        <v>131</v>
      </c>
      <c r="G6" s="31" t="s">
        <v>31</v>
      </c>
    </row>
    <row r="7" spans="1:7" ht="47.25" x14ac:dyDescent="0.2">
      <c r="A7" s="76">
        <v>1</v>
      </c>
      <c r="B7" s="77" t="s">
        <v>60</v>
      </c>
      <c r="C7" s="21"/>
      <c r="D7" s="20"/>
      <c r="E7" s="34">
        <f>C7-C7*D7</f>
        <v>0</v>
      </c>
      <c r="F7" s="78">
        <v>12</v>
      </c>
      <c r="G7" s="34">
        <f>E7*F7</f>
        <v>0</v>
      </c>
    </row>
  </sheetData>
  <mergeCells count="9">
    <mergeCell ref="A3:C3"/>
    <mergeCell ref="A4:C4"/>
    <mergeCell ref="A5:C5"/>
    <mergeCell ref="F1:F2"/>
    <mergeCell ref="A1:E1"/>
    <mergeCell ref="A2:E2"/>
    <mergeCell ref="D3:G3"/>
    <mergeCell ref="D4:G4"/>
    <mergeCell ref="D5:G5"/>
  </mergeCells>
  <phoneticPr fontId="0" type="noConversion"/>
  <hyperlinks>
    <hyperlink ref="F1" location="שער!A1" display="חזור לעמוד השער" xr:uid="{00000000-0004-0000-0500-000000000000}"/>
  </hyperlinks>
  <printOptions horizontalCentered="1"/>
  <pageMargins left="0.15748031496062992" right="0.23" top="1.44" bottom="0.98425196850393704" header="0.51181102362204722" footer="0.51181102362204722"/>
  <pageSetup paperSize="9" orientation="landscape" r:id="rId1"/>
  <headerFooter alignWithMargins="0">
    <oddHeader>&amp;Cהתעשייה הצבאית לישראל בע"מ (תעש) 
מכרז מס' 90-6-38390-00
מיקור חוץ לתפעול ותחזוקה של שירותי המחשוב ומערך המידע של תעש</oddHeader>
    <oddFooter>&amp;L&amp;"Arial,מודגש"&amp;11&amp;A&amp;C&amp;"Arial,מודגש נטוי"חסוי עסקית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"/>
  <sheetViews>
    <sheetView rightToLeft="1" workbookViewId="0">
      <selection activeCell="G1" sqref="G1:G2"/>
    </sheetView>
  </sheetViews>
  <sheetFormatPr defaultRowHeight="12.75" x14ac:dyDescent="0.2"/>
  <cols>
    <col min="1" max="1" width="3.140625" bestFit="1" customWidth="1"/>
    <col min="2" max="2" width="44.140625" customWidth="1"/>
    <col min="3" max="3" width="31.140625" customWidth="1"/>
    <col min="4" max="4" width="9.28515625" style="29" customWidth="1"/>
    <col min="5" max="5" width="24" customWidth="1"/>
    <col min="6" max="6" width="21.85546875" customWidth="1"/>
  </cols>
  <sheetData>
    <row r="1" spans="1:7" s="2" customFormat="1" ht="21" customHeight="1" x14ac:dyDescent="0.2">
      <c r="A1" s="141" t="s">
        <v>140</v>
      </c>
      <c r="B1" s="141"/>
      <c r="C1" s="141"/>
      <c r="D1" s="141"/>
      <c r="E1" s="141"/>
      <c r="F1" s="141"/>
      <c r="G1" s="157" t="s">
        <v>7</v>
      </c>
    </row>
    <row r="2" spans="1:7" s="2" customFormat="1" ht="27.95" customHeight="1" x14ac:dyDescent="0.2">
      <c r="A2" s="145" t="s">
        <v>63</v>
      </c>
      <c r="B2" s="182"/>
      <c r="C2" s="182"/>
      <c r="D2" s="182"/>
      <c r="E2" s="182"/>
      <c r="F2" s="182"/>
      <c r="G2" s="134"/>
    </row>
    <row r="3" spans="1:7" ht="63" x14ac:dyDescent="0.2">
      <c r="A3" s="31" t="s">
        <v>19</v>
      </c>
      <c r="B3" s="31" t="s">
        <v>0</v>
      </c>
      <c r="C3" s="31" t="s">
        <v>134</v>
      </c>
      <c r="D3" s="33" t="s">
        <v>19</v>
      </c>
      <c r="E3" s="31" t="s">
        <v>141</v>
      </c>
      <c r="F3" s="31" t="s">
        <v>196</v>
      </c>
    </row>
    <row r="4" spans="1:7" ht="30.75" x14ac:dyDescent="0.2">
      <c r="A4" s="82" t="s">
        <v>41</v>
      </c>
      <c r="B4" s="80" t="s">
        <v>61</v>
      </c>
      <c r="C4" s="83"/>
      <c r="D4" s="19"/>
      <c r="E4" s="84">
        <f>C4*D4</f>
        <v>0</v>
      </c>
      <c r="F4" s="83"/>
    </row>
    <row r="5" spans="1:7" ht="31.5" x14ac:dyDescent="0.2">
      <c r="A5" s="82" t="s">
        <v>44</v>
      </c>
      <c r="B5" s="80" t="s">
        <v>135</v>
      </c>
      <c r="C5" s="83"/>
      <c r="D5" s="78">
        <v>2</v>
      </c>
      <c r="E5" s="84">
        <f>C5*D5</f>
        <v>0</v>
      </c>
      <c r="F5" s="83"/>
    </row>
    <row r="6" spans="1:7" ht="30.75" x14ac:dyDescent="0.2">
      <c r="A6" s="82" t="s">
        <v>46</v>
      </c>
      <c r="B6" s="80" t="s">
        <v>136</v>
      </c>
      <c r="C6" s="83"/>
      <c r="D6" s="78">
        <v>1</v>
      </c>
      <c r="E6" s="84">
        <f>C6*D6</f>
        <v>0</v>
      </c>
      <c r="F6" s="83"/>
    </row>
    <row r="7" spans="1:7" ht="30.75" x14ac:dyDescent="0.2">
      <c r="A7" s="82" t="s">
        <v>48</v>
      </c>
      <c r="B7" s="80" t="s">
        <v>137</v>
      </c>
      <c r="C7" s="83"/>
      <c r="D7" s="19"/>
      <c r="E7" s="84">
        <f>C7*D7</f>
        <v>0</v>
      </c>
      <c r="F7" s="83"/>
    </row>
    <row r="8" spans="1:7" ht="30.75" x14ac:dyDescent="0.2">
      <c r="A8" s="82" t="s">
        <v>54</v>
      </c>
      <c r="B8" s="80" t="s">
        <v>62</v>
      </c>
      <c r="C8" s="35"/>
      <c r="D8" s="36"/>
      <c r="E8" s="98">
        <f>SUM(E4:E7)</f>
        <v>0</v>
      </c>
      <c r="F8" s="98">
        <f>SUM(F4:F7)</f>
        <v>0</v>
      </c>
    </row>
    <row r="9" spans="1:7" ht="30.75" x14ac:dyDescent="0.2">
      <c r="A9" s="82" t="s">
        <v>55</v>
      </c>
      <c r="B9" s="80" t="s">
        <v>138</v>
      </c>
      <c r="C9" s="83"/>
      <c r="D9" s="78">
        <v>1</v>
      </c>
      <c r="E9" s="84">
        <f>C9*D9</f>
        <v>0</v>
      </c>
      <c r="F9" s="83"/>
    </row>
    <row r="10" spans="1:7" ht="31.5" x14ac:dyDescent="0.2">
      <c r="A10" s="82" t="s">
        <v>56</v>
      </c>
      <c r="B10" s="80" t="s">
        <v>139</v>
      </c>
      <c r="C10" s="83"/>
      <c r="D10" s="78">
        <v>1</v>
      </c>
      <c r="E10" s="84">
        <f>C10*D10</f>
        <v>0</v>
      </c>
      <c r="F10" s="83"/>
    </row>
    <row r="11" spans="1:7" ht="30.75" x14ac:dyDescent="0.2">
      <c r="A11" s="82" t="s">
        <v>57</v>
      </c>
      <c r="B11" s="80" t="s">
        <v>2</v>
      </c>
      <c r="C11" s="37"/>
      <c r="D11" s="38"/>
      <c r="E11" s="98">
        <f>SUM(E9:E10)</f>
        <v>0</v>
      </c>
      <c r="F11" s="98">
        <f>SUM(F9:F10)</f>
        <v>0</v>
      </c>
    </row>
  </sheetData>
  <mergeCells count="3">
    <mergeCell ref="A1:F1"/>
    <mergeCell ref="G1:G2"/>
    <mergeCell ref="A2:F2"/>
  </mergeCells>
  <hyperlinks>
    <hyperlink ref="G1" location="שער!A1" display="חזור לעמוד השער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G8"/>
  <sheetViews>
    <sheetView rightToLeft="1" workbookViewId="0">
      <selection activeCell="G1" sqref="G1:G2"/>
    </sheetView>
  </sheetViews>
  <sheetFormatPr defaultColWidth="9.140625" defaultRowHeight="12.75" x14ac:dyDescent="0.2"/>
  <cols>
    <col min="1" max="1" width="4.85546875" style="6" customWidth="1"/>
    <col min="2" max="2" width="31.140625" style="6" customWidth="1"/>
    <col min="3" max="4" width="30" style="6" customWidth="1"/>
    <col min="5" max="5" width="9.140625" style="17"/>
    <col min="6" max="6" width="17.42578125" style="6" customWidth="1"/>
    <col min="7" max="13" width="9.140625" style="6"/>
    <col min="14" max="14" width="10.140625" style="6" customWidth="1"/>
    <col min="15" max="15" width="12.5703125" style="6" customWidth="1"/>
    <col min="16" max="16384" width="9.140625" style="6"/>
  </cols>
  <sheetData>
    <row r="1" spans="1:7" ht="35.25" customHeight="1" x14ac:dyDescent="0.2">
      <c r="A1" s="141" t="s">
        <v>149</v>
      </c>
      <c r="B1" s="142"/>
      <c r="C1" s="142"/>
      <c r="D1" s="142"/>
      <c r="E1" s="142"/>
      <c r="F1" s="142"/>
      <c r="G1" s="143" t="s">
        <v>7</v>
      </c>
    </row>
    <row r="2" spans="1:7" ht="29.25" customHeight="1" thickBot="1" x14ac:dyDescent="0.25">
      <c r="A2" s="183" t="s">
        <v>147</v>
      </c>
      <c r="B2" s="184"/>
      <c r="C2" s="184"/>
      <c r="D2" s="184"/>
      <c r="E2" s="184"/>
      <c r="F2" s="184"/>
      <c r="G2" s="144"/>
    </row>
    <row r="3" spans="1:7" ht="32.25" thickBot="1" x14ac:dyDescent="0.25">
      <c r="A3" s="48" t="s">
        <v>19</v>
      </c>
      <c r="B3" s="87" t="s">
        <v>33</v>
      </c>
      <c r="C3" s="87" t="s">
        <v>34</v>
      </c>
      <c r="D3" s="87" t="s">
        <v>92</v>
      </c>
      <c r="E3" s="91" t="s">
        <v>35</v>
      </c>
      <c r="F3" s="91" t="s">
        <v>36</v>
      </c>
    </row>
    <row r="4" spans="1:7" ht="23.1" customHeight="1" thickBot="1" x14ac:dyDescent="0.25">
      <c r="A4" s="75" t="s">
        <v>23</v>
      </c>
      <c r="B4" s="81" t="s">
        <v>99</v>
      </c>
      <c r="C4" s="81" t="s">
        <v>17</v>
      </c>
      <c r="D4" s="81" t="s">
        <v>143</v>
      </c>
      <c r="E4" s="92">
        <v>0.3</v>
      </c>
      <c r="F4" s="26">
        <f>F8*E4</f>
        <v>0</v>
      </c>
    </row>
    <row r="5" spans="1:7" ht="48" thickBot="1" x14ac:dyDescent="0.25">
      <c r="A5" s="75" t="s">
        <v>24</v>
      </c>
      <c r="B5" s="81" t="s">
        <v>94</v>
      </c>
      <c r="C5" s="81" t="s">
        <v>95</v>
      </c>
      <c r="D5" s="81" t="s">
        <v>144</v>
      </c>
      <c r="E5" s="92">
        <v>0.3</v>
      </c>
      <c r="F5" s="26">
        <f>F8*E5</f>
        <v>0</v>
      </c>
    </row>
    <row r="6" spans="1:7" ht="32.25" thickBot="1" x14ac:dyDescent="0.25">
      <c r="A6" s="75" t="s">
        <v>25</v>
      </c>
      <c r="B6" s="81" t="s">
        <v>97</v>
      </c>
      <c r="C6" s="81" t="s">
        <v>37</v>
      </c>
      <c r="D6" s="81" t="s">
        <v>145</v>
      </c>
      <c r="E6" s="92">
        <v>0.15</v>
      </c>
      <c r="F6" s="26">
        <f>F8*E6</f>
        <v>0</v>
      </c>
    </row>
    <row r="7" spans="1:7" ht="63.75" thickBot="1" x14ac:dyDescent="0.25">
      <c r="A7" s="75" t="s">
        <v>26</v>
      </c>
      <c r="B7" s="81" t="s">
        <v>101</v>
      </c>
      <c r="C7" s="81" t="s">
        <v>37</v>
      </c>
      <c r="D7" s="81" t="s">
        <v>146</v>
      </c>
      <c r="E7" s="92">
        <v>0.25</v>
      </c>
      <c r="F7" s="26">
        <f>F8*E7</f>
        <v>0</v>
      </c>
    </row>
    <row r="8" spans="1:7" ht="42.95" customHeight="1" thickBot="1" x14ac:dyDescent="0.25">
      <c r="A8" s="85" t="s">
        <v>27</v>
      </c>
      <c r="B8" s="88" t="s">
        <v>102</v>
      </c>
      <c r="C8" s="89"/>
      <c r="D8" s="90"/>
      <c r="E8" s="86">
        <v>1</v>
      </c>
      <c r="F8" s="63"/>
    </row>
  </sheetData>
  <mergeCells count="3">
    <mergeCell ref="A1:F1"/>
    <mergeCell ref="A2:F2"/>
    <mergeCell ref="G1:G2"/>
  </mergeCells>
  <phoneticPr fontId="0" type="noConversion"/>
  <hyperlinks>
    <hyperlink ref="G1" location="שער!A1" display="חזור לעמוד השער" xr:uid="{00000000-0004-0000-0700-000000000000}"/>
  </hyperlinks>
  <printOptions horizontalCentered="1"/>
  <pageMargins left="0.15748031496062992" right="0.33" top="1.33" bottom="0.98425196850393704" header="0.51181102362204722" footer="0.51181102362204722"/>
  <pageSetup paperSize="9" scale="85" orientation="landscape" r:id="rId1"/>
  <headerFooter alignWithMargins="0">
    <oddHeader>&amp;Cהתעשייה הצבאית לישראל בע"מ (תעש) 
מכרז מס' 90-6-38390-00
מיקור חוץ לתפעול ותחזוקה של שירותי המחשוב ומערך המידע של תעש</oddHeader>
    <oddFooter>&amp;L&amp;"Arial,מודגש"&amp;11&amp;A&amp;C&amp;"Arial,מודגש נטוי"חסוי עסקית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F11"/>
  <sheetViews>
    <sheetView rightToLeft="1" workbookViewId="0">
      <selection activeCell="D1" sqref="D1:D2"/>
    </sheetView>
  </sheetViews>
  <sheetFormatPr defaultColWidth="9.140625" defaultRowHeight="12.75" x14ac:dyDescent="0.2"/>
  <cols>
    <col min="1" max="1" width="5.140625" customWidth="1"/>
    <col min="2" max="2" width="35.7109375" customWidth="1"/>
    <col min="3" max="3" width="9.140625" customWidth="1"/>
    <col min="4" max="4" width="18.85546875" customWidth="1"/>
    <col min="5" max="5" width="9.140625" style="29"/>
    <col min="6" max="6" width="25" customWidth="1"/>
  </cols>
  <sheetData>
    <row r="1" spans="1:6" s="2" customFormat="1" ht="27.75" customHeight="1" x14ac:dyDescent="0.2">
      <c r="A1" s="141" t="s">
        <v>148</v>
      </c>
      <c r="B1" s="141"/>
      <c r="C1" s="141"/>
      <c r="D1" s="157" t="s">
        <v>7</v>
      </c>
      <c r="E1" s="27"/>
    </row>
    <row r="2" spans="1:6" s="2" customFormat="1" ht="20.25" customHeight="1" thickBot="1" x14ac:dyDescent="0.25">
      <c r="A2" s="145" t="s">
        <v>58</v>
      </c>
      <c r="B2" s="185"/>
      <c r="C2" s="185"/>
      <c r="D2" s="134"/>
      <c r="E2" s="27"/>
    </row>
    <row r="3" spans="1:6" ht="32.25" thickBot="1" x14ac:dyDescent="0.25">
      <c r="A3" s="39" t="s">
        <v>19</v>
      </c>
      <c r="B3" s="31" t="s">
        <v>3</v>
      </c>
      <c r="C3" s="31" t="s">
        <v>38</v>
      </c>
      <c r="D3" s="31" t="s">
        <v>39</v>
      </c>
      <c r="E3" s="31" t="s">
        <v>120</v>
      </c>
      <c r="F3" s="31" t="s">
        <v>150</v>
      </c>
    </row>
    <row r="4" spans="1:6" ht="48" thickBot="1" x14ac:dyDescent="0.25">
      <c r="A4" s="93" t="s">
        <v>41</v>
      </c>
      <c r="B4" s="80" t="s">
        <v>151</v>
      </c>
      <c r="C4" s="80" t="s">
        <v>50</v>
      </c>
      <c r="D4" s="63"/>
      <c r="E4" s="78">
        <v>12</v>
      </c>
      <c r="F4" s="26">
        <f t="shared" ref="F4:F10" si="0">D4*E4</f>
        <v>0</v>
      </c>
    </row>
    <row r="5" spans="1:6" ht="32.25" thickBot="1" x14ac:dyDescent="0.25">
      <c r="A5" s="93" t="s">
        <v>44</v>
      </c>
      <c r="B5" s="80" t="s">
        <v>51</v>
      </c>
      <c r="C5" s="80" t="s">
        <v>43</v>
      </c>
      <c r="D5" s="63"/>
      <c r="E5" s="78">
        <v>4</v>
      </c>
      <c r="F5" s="26">
        <f t="shared" si="0"/>
        <v>0</v>
      </c>
    </row>
    <row r="6" spans="1:6" ht="32.25" thickBot="1" x14ac:dyDescent="0.25">
      <c r="A6" s="93" t="s">
        <v>46</v>
      </c>
      <c r="B6" s="80" t="s">
        <v>42</v>
      </c>
      <c r="C6" s="80" t="s">
        <v>43</v>
      </c>
      <c r="D6" s="63"/>
      <c r="E6" s="78">
        <v>4</v>
      </c>
      <c r="F6" s="26">
        <f t="shared" si="0"/>
        <v>0</v>
      </c>
    </row>
    <row r="7" spans="1:6" ht="16.5" thickBot="1" x14ac:dyDescent="0.25">
      <c r="A7" s="93" t="s">
        <v>48</v>
      </c>
      <c r="B7" s="80" t="s">
        <v>52</v>
      </c>
      <c r="C7" s="80" t="s">
        <v>43</v>
      </c>
      <c r="D7" s="63"/>
      <c r="E7" s="78">
        <v>50</v>
      </c>
      <c r="F7" s="26">
        <f t="shared" si="0"/>
        <v>0</v>
      </c>
    </row>
    <row r="8" spans="1:6" ht="16.5" thickBot="1" x14ac:dyDescent="0.25">
      <c r="A8" s="93" t="s">
        <v>54</v>
      </c>
      <c r="B8" s="80" t="s">
        <v>53</v>
      </c>
      <c r="C8" s="80" t="s">
        <v>43</v>
      </c>
      <c r="D8" s="63"/>
      <c r="E8" s="78">
        <v>150</v>
      </c>
      <c r="F8" s="26">
        <f t="shared" si="0"/>
        <v>0</v>
      </c>
    </row>
    <row r="9" spans="1:6" ht="32.25" thickBot="1" x14ac:dyDescent="0.25">
      <c r="A9" s="93" t="s">
        <v>55</v>
      </c>
      <c r="B9" s="80" t="s">
        <v>45</v>
      </c>
      <c r="C9" s="80" t="s">
        <v>43</v>
      </c>
      <c r="D9" s="63"/>
      <c r="E9" s="78">
        <v>2</v>
      </c>
      <c r="F9" s="26">
        <f t="shared" si="0"/>
        <v>0</v>
      </c>
    </row>
    <row r="10" spans="1:6" ht="16.5" thickBot="1" x14ac:dyDescent="0.25">
      <c r="A10" s="93" t="s">
        <v>56</v>
      </c>
      <c r="B10" s="80" t="s">
        <v>47</v>
      </c>
      <c r="C10" s="80" t="s">
        <v>43</v>
      </c>
      <c r="D10" s="63"/>
      <c r="E10" s="78">
        <v>6</v>
      </c>
      <c r="F10" s="26">
        <f t="shared" si="0"/>
        <v>0</v>
      </c>
    </row>
    <row r="11" spans="1:6" ht="30" customHeight="1" thickBot="1" x14ac:dyDescent="0.25">
      <c r="A11" s="93" t="s">
        <v>57</v>
      </c>
      <c r="B11" s="80" t="s">
        <v>49</v>
      </c>
      <c r="C11" s="40"/>
      <c r="D11" s="40"/>
      <c r="E11" s="40"/>
      <c r="F11" s="32">
        <f>SUM(F4:F10)</f>
        <v>0</v>
      </c>
    </row>
  </sheetData>
  <mergeCells count="3">
    <mergeCell ref="D1:D2"/>
    <mergeCell ref="A1:C1"/>
    <mergeCell ref="A2:C2"/>
  </mergeCells>
  <phoneticPr fontId="0" type="noConversion"/>
  <hyperlinks>
    <hyperlink ref="D1" location="שער!A1" display="חזור לעמוד השער" xr:uid="{00000000-0004-0000-0800-000000000000}"/>
  </hyperlinks>
  <printOptions horizontalCentered="1"/>
  <pageMargins left="0.15748031496062992" right="0.36" top="1.65" bottom="0.98425196850393704" header="0.51181102362204722" footer="0.51181102362204722"/>
  <pageSetup paperSize="9" orientation="portrait" r:id="rId1"/>
  <headerFooter alignWithMargins="0">
    <oddHeader>&amp;Cהתעשייה הצבאית לישראל בע"מ (תעש) 
מכרז מס' 90-6-38390-00
מיקור חוץ לתפעול ותחזוקה של שירותי המחשוב ומערך המידע של תעש</oddHeader>
    <oddFooter>&amp;L&amp;"Arial,מודגש"&amp;11&amp;A&amp;C&amp;"Arial,מודגש נטוי"חסוי עסקית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11</vt:i4>
      </vt:variant>
    </vt:vector>
  </HeadingPairs>
  <TitlesOfParts>
    <vt:vector size="24" baseType="lpstr">
      <vt:lpstr>שער</vt:lpstr>
      <vt:lpstr>5.1.1</vt:lpstr>
      <vt:lpstr>5.1.2</vt:lpstr>
      <vt:lpstr>  5.1.3</vt:lpstr>
      <vt:lpstr>5.2.1</vt:lpstr>
      <vt:lpstr>5.2.2.1</vt:lpstr>
      <vt:lpstr>5.2.2.2</vt:lpstr>
      <vt:lpstr>5.2.3</vt:lpstr>
      <vt:lpstr>5.2.4</vt:lpstr>
      <vt:lpstr>5.3.1</vt:lpstr>
      <vt:lpstr>5.3.2</vt:lpstr>
      <vt:lpstr>5.4.1</vt:lpstr>
      <vt:lpstr>5.4.2</vt:lpstr>
      <vt:lpstr>'5.3.1'!_Toc504161667</vt:lpstr>
      <vt:lpstr>'5.3.1'!_Toc504161668</vt:lpstr>
      <vt:lpstr>'5.3.1'!_Toc504161669</vt:lpstr>
      <vt:lpstr>'5.3.1'!_Toc505673886</vt:lpstr>
      <vt:lpstr>'5.3.1'!_Toc505673887</vt:lpstr>
      <vt:lpstr>'5.3.1'!_Toc505673946</vt:lpstr>
      <vt:lpstr>'5.3.1'!_Toc505673947</vt:lpstr>
      <vt:lpstr>'5.1.2'!WPrint_Area_W</vt:lpstr>
      <vt:lpstr>'5.2.1'!WPrint_Area_W</vt:lpstr>
      <vt:lpstr>שער!WPrint_Area_W</vt:lpstr>
      <vt:lpstr>'5.1.2'!WPrint_TitlesW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&lt;Carmel Pirutin&gt;</dc:creator>
  <cp:lastModifiedBy>Einat</cp:lastModifiedBy>
  <cp:lastPrinted>2019-02-19T10:14:59Z</cp:lastPrinted>
  <dcterms:created xsi:type="dcterms:W3CDTF">2008-04-02T11:32:41Z</dcterms:created>
  <dcterms:modified xsi:type="dcterms:W3CDTF">2019-03-19T13:45:57Z</dcterms:modified>
</cp:coreProperties>
</file>